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4.xml" ContentType="application/vnd.openxmlformats-officedocument.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rawings/drawing5.xml" ContentType="application/vnd.openxmlformats-officedocument.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6.xml" ContentType="application/vnd.openxmlformats-officedocument.drawing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drawings/drawing7.xml" ContentType="application/vnd.openxmlformats-officedocument.drawing+xml"/>
  <Override PartName="/xl/diagrams/data7.xml" ContentType="application/vnd.openxmlformats-officedocument.drawingml.diagramData+xml"/>
  <Override PartName="/xl/diagrams/layout7.xml" ContentType="application/vnd.openxmlformats-officedocument.drawingml.diagramLayout+xml"/>
  <Override PartName="/xl/diagrams/quickStyle7.xml" ContentType="application/vnd.openxmlformats-officedocument.drawingml.diagramStyle+xml"/>
  <Override PartName="/xl/diagrams/colors7.xml" ContentType="application/vnd.openxmlformats-officedocument.drawingml.diagramColors+xml"/>
  <Override PartName="/xl/diagrams/drawing7.xml" ContentType="application/vnd.ms-office.drawingml.diagramDrawing+xml"/>
  <Override PartName="/xl/drawings/drawing8.xml" ContentType="application/vnd.openxmlformats-officedocument.drawing+xml"/>
  <Override PartName="/xl/diagrams/data8.xml" ContentType="application/vnd.openxmlformats-officedocument.drawingml.diagramData+xml"/>
  <Override PartName="/xl/diagrams/layout8.xml" ContentType="application/vnd.openxmlformats-officedocument.drawingml.diagramLayout+xml"/>
  <Override PartName="/xl/diagrams/quickStyle8.xml" ContentType="application/vnd.openxmlformats-officedocument.drawingml.diagramStyle+xml"/>
  <Override PartName="/xl/diagrams/colors8.xml" ContentType="application/vnd.openxmlformats-officedocument.drawingml.diagramColors+xml"/>
  <Override PartName="/xl/diagrams/drawing8.xml" ContentType="application/vnd.ms-office.drawingml.diagramDrawing+xml"/>
  <Override PartName="/xl/drawings/drawing9.xml" ContentType="application/vnd.openxmlformats-officedocument.drawing+xml"/>
  <Override PartName="/xl/diagrams/data9.xml" ContentType="application/vnd.openxmlformats-officedocument.drawingml.diagramData+xml"/>
  <Override PartName="/xl/diagrams/layout9.xml" ContentType="application/vnd.openxmlformats-officedocument.drawingml.diagramLayout+xml"/>
  <Override PartName="/xl/diagrams/quickStyle9.xml" ContentType="application/vnd.openxmlformats-officedocument.drawingml.diagramStyle+xml"/>
  <Override PartName="/xl/diagrams/colors9.xml" ContentType="application/vnd.openxmlformats-officedocument.drawingml.diagramColors+xml"/>
  <Override PartName="/xl/diagrams/drawing9.xml" ContentType="application/vnd.ms-office.drawingml.diagramDrawing+xml"/>
  <Override PartName="/xl/drawings/drawing10.xml" ContentType="application/vnd.openxmlformats-officedocument.drawing+xml"/>
  <Override PartName="/xl/diagrams/data10.xml" ContentType="application/vnd.openxmlformats-officedocument.drawingml.diagramData+xml"/>
  <Override PartName="/xl/diagrams/layout10.xml" ContentType="application/vnd.openxmlformats-officedocument.drawingml.diagramLayout+xml"/>
  <Override PartName="/xl/diagrams/quickStyle10.xml" ContentType="application/vnd.openxmlformats-officedocument.drawingml.diagramStyle+xml"/>
  <Override PartName="/xl/diagrams/colors10.xml" ContentType="application/vnd.openxmlformats-officedocument.drawingml.diagramColors+xml"/>
  <Override PartName="/xl/diagrams/drawing10.xml" ContentType="application/vnd.ms-office.drawingml.diagram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52817753\Desktop\"/>
    </mc:Choice>
  </mc:AlternateContent>
  <bookViews>
    <workbookView xWindow="0" yWindow="0" windowWidth="28800" windowHeight="13275"/>
  </bookViews>
  <sheets>
    <sheet name="CONTENIDO" sheetId="15" r:id="rId1"/>
    <sheet name="Empresa por tipo de aeronave" sheetId="3" r:id="rId2"/>
    <sheet name="Cobertura" sheetId="13" r:id="rId3"/>
    <sheet name="Graficas" sheetId="14" r:id="rId4"/>
    <sheet name="PAX Regular Nacional" sheetId="5" r:id="rId5"/>
    <sheet name="Carga Nacional" sheetId="6" r:id="rId6"/>
    <sheet name="Comercial Regional" sheetId="8" r:id="rId7"/>
    <sheet name="Aerotaxis" sheetId="9" r:id="rId8"/>
    <sheet name="Trabajos Aereos Especiales" sheetId="10" r:id="rId9"/>
    <sheet name="Aviacion Agricola" sheetId="11" r:id="rId10"/>
    <sheet name="Especial de Carga" sheetId="12" r:id="rId11"/>
  </sheets>
  <definedNames>
    <definedName name="_xlnm._FilterDatabase" localSheetId="1" hidden="1">'Empresa por tipo de aeronave'!$B$2:$D$247</definedName>
  </definedNames>
  <calcPr calcId="171027"/>
  <webPublishing codePage="1252"/>
</workbook>
</file>

<file path=xl/calcChain.xml><?xml version="1.0" encoding="utf-8"?>
<calcChain xmlns="http://schemas.openxmlformats.org/spreadsheetml/2006/main">
  <c r="E7" i="14" l="1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U21" i="5" l="1"/>
  <c r="U20" i="5"/>
  <c r="U7" i="5" s="1"/>
  <c r="U16" i="5" l="1"/>
  <c r="U12" i="5"/>
  <c r="U6" i="5"/>
  <c r="U10" i="5"/>
  <c r="U17" i="5"/>
  <c r="U13" i="5"/>
  <c r="U9" i="5"/>
  <c r="U8" i="5"/>
  <c r="U15" i="5"/>
  <c r="U11" i="5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C14" i="13" l="1"/>
  <c r="B14" i="13"/>
  <c r="D13" i="13"/>
  <c r="D12" i="13"/>
  <c r="D11" i="13"/>
  <c r="D10" i="13"/>
  <c r="D9" i="13"/>
  <c r="D8" i="13"/>
  <c r="D7" i="13"/>
  <c r="D6" i="13"/>
  <c r="D5" i="13"/>
  <c r="C18" i="12"/>
  <c r="C36" i="12" s="1"/>
  <c r="D18" i="12"/>
  <c r="D36" i="12" s="1"/>
  <c r="B18" i="12"/>
  <c r="B36" i="12" s="1"/>
  <c r="C14" i="12"/>
  <c r="C32" i="12" s="1"/>
  <c r="D14" i="12"/>
  <c r="D32" i="12" s="1"/>
  <c r="B14" i="12"/>
  <c r="B32" i="12" s="1"/>
  <c r="D37" i="12"/>
  <c r="C37" i="12"/>
  <c r="B37" i="12"/>
  <c r="D35" i="12"/>
  <c r="C35" i="12"/>
  <c r="B35" i="12"/>
  <c r="D34" i="12"/>
  <c r="C34" i="12"/>
  <c r="B34" i="12"/>
  <c r="D33" i="12"/>
  <c r="C33" i="12"/>
  <c r="B33" i="12"/>
  <c r="D31" i="12"/>
  <c r="C31" i="12"/>
  <c r="B31" i="12"/>
  <c r="D30" i="12"/>
  <c r="C30" i="12"/>
  <c r="B30" i="12"/>
  <c r="D29" i="12"/>
  <c r="C29" i="12"/>
  <c r="B29" i="12"/>
  <c r="D28" i="12"/>
  <c r="C28" i="12"/>
  <c r="B28" i="12"/>
  <c r="D27" i="12"/>
  <c r="C27" i="12"/>
  <c r="B27" i="12"/>
  <c r="D26" i="12"/>
  <c r="C26" i="12"/>
  <c r="B26" i="12"/>
  <c r="D25" i="12"/>
  <c r="C25" i="12"/>
  <c r="B25" i="12"/>
  <c r="D24" i="12"/>
  <c r="C24" i="12"/>
  <c r="B24" i="12"/>
  <c r="C18" i="11"/>
  <c r="C36" i="11" s="1"/>
  <c r="D18" i="11"/>
  <c r="D36" i="11" s="1"/>
  <c r="E18" i="11"/>
  <c r="E36" i="11" s="1"/>
  <c r="F18" i="11"/>
  <c r="F36" i="11" s="1"/>
  <c r="G18" i="11"/>
  <c r="H18" i="11"/>
  <c r="H36" i="11" s="1"/>
  <c r="I18" i="11"/>
  <c r="I36" i="11" s="1"/>
  <c r="J18" i="11"/>
  <c r="B18" i="11"/>
  <c r="B36" i="11" s="1"/>
  <c r="C14" i="11"/>
  <c r="C32" i="11" s="1"/>
  <c r="D14" i="11"/>
  <c r="D32" i="11" s="1"/>
  <c r="E14" i="11"/>
  <c r="E32" i="11" s="1"/>
  <c r="F14" i="11"/>
  <c r="G14" i="11"/>
  <c r="G32" i="11" s="1"/>
  <c r="H14" i="11"/>
  <c r="H32" i="11" s="1"/>
  <c r="I14" i="11"/>
  <c r="I32" i="11" s="1"/>
  <c r="J14" i="11"/>
  <c r="J32" i="11" s="1"/>
  <c r="B14" i="11"/>
  <c r="B32" i="11" s="1"/>
  <c r="J37" i="11"/>
  <c r="I37" i="11"/>
  <c r="H37" i="11"/>
  <c r="G37" i="11"/>
  <c r="F37" i="11"/>
  <c r="E37" i="11"/>
  <c r="D37" i="11"/>
  <c r="C37" i="11"/>
  <c r="B37" i="11"/>
  <c r="J36" i="11"/>
  <c r="J35" i="11"/>
  <c r="I35" i="11"/>
  <c r="H35" i="11"/>
  <c r="G35" i="11"/>
  <c r="F35" i="11"/>
  <c r="E35" i="11"/>
  <c r="D35" i="11"/>
  <c r="C35" i="11"/>
  <c r="B35" i="11"/>
  <c r="J34" i="11"/>
  <c r="I34" i="11"/>
  <c r="H34" i="11"/>
  <c r="G34" i="11"/>
  <c r="F34" i="11"/>
  <c r="E34" i="11"/>
  <c r="D34" i="11"/>
  <c r="C34" i="11"/>
  <c r="B34" i="11"/>
  <c r="J33" i="11"/>
  <c r="I33" i="11"/>
  <c r="H33" i="11"/>
  <c r="G33" i="11"/>
  <c r="F33" i="11"/>
  <c r="E33" i="11"/>
  <c r="D33" i="11"/>
  <c r="C33" i="11"/>
  <c r="B33" i="11"/>
  <c r="J31" i="11"/>
  <c r="I31" i="11"/>
  <c r="H31" i="11"/>
  <c r="G31" i="11"/>
  <c r="F31" i="11"/>
  <c r="E31" i="11"/>
  <c r="D31" i="11"/>
  <c r="C31" i="11"/>
  <c r="B31" i="11"/>
  <c r="J30" i="11"/>
  <c r="I30" i="11"/>
  <c r="H30" i="11"/>
  <c r="G30" i="11"/>
  <c r="F30" i="11"/>
  <c r="E30" i="11"/>
  <c r="D30" i="11"/>
  <c r="C30" i="11"/>
  <c r="B30" i="11"/>
  <c r="J29" i="11"/>
  <c r="I29" i="11"/>
  <c r="H29" i="11"/>
  <c r="G29" i="11"/>
  <c r="F29" i="11"/>
  <c r="E29" i="11"/>
  <c r="D29" i="11"/>
  <c r="C29" i="11"/>
  <c r="B29" i="11"/>
  <c r="J28" i="11"/>
  <c r="I28" i="11"/>
  <c r="H28" i="11"/>
  <c r="G28" i="11"/>
  <c r="F28" i="11"/>
  <c r="E28" i="11"/>
  <c r="D28" i="11"/>
  <c r="C28" i="11"/>
  <c r="B28" i="11"/>
  <c r="J27" i="11"/>
  <c r="I27" i="11"/>
  <c r="H27" i="11"/>
  <c r="G27" i="11"/>
  <c r="F27" i="11"/>
  <c r="E27" i="11"/>
  <c r="D27" i="11"/>
  <c r="C27" i="11"/>
  <c r="B27" i="11"/>
  <c r="J26" i="11"/>
  <c r="I26" i="11"/>
  <c r="H26" i="11"/>
  <c r="G26" i="11"/>
  <c r="F26" i="11"/>
  <c r="E26" i="11"/>
  <c r="D26" i="11"/>
  <c r="C26" i="11"/>
  <c r="B26" i="11"/>
  <c r="J25" i="11"/>
  <c r="I25" i="11"/>
  <c r="H25" i="11"/>
  <c r="G25" i="11"/>
  <c r="F25" i="11"/>
  <c r="E25" i="11"/>
  <c r="D25" i="11"/>
  <c r="C25" i="11"/>
  <c r="B25" i="11"/>
  <c r="J24" i="11"/>
  <c r="I24" i="11"/>
  <c r="H24" i="11"/>
  <c r="G24" i="11"/>
  <c r="F24" i="11"/>
  <c r="E24" i="11"/>
  <c r="D24" i="11"/>
  <c r="C24" i="11"/>
  <c r="B24" i="11"/>
  <c r="G36" i="11"/>
  <c r="F32" i="11"/>
  <c r="J24" i="10"/>
  <c r="J25" i="10"/>
  <c r="J26" i="10"/>
  <c r="J27" i="10"/>
  <c r="J28" i="10"/>
  <c r="J29" i="10"/>
  <c r="J30" i="10"/>
  <c r="J31" i="10"/>
  <c r="J33" i="10"/>
  <c r="J34" i="10"/>
  <c r="J35" i="10"/>
  <c r="J37" i="10"/>
  <c r="C18" i="10"/>
  <c r="C36" i="10" s="1"/>
  <c r="D18" i="10"/>
  <c r="D36" i="10" s="1"/>
  <c r="E18" i="10"/>
  <c r="E36" i="10" s="1"/>
  <c r="F18" i="10"/>
  <c r="F36" i="10" s="1"/>
  <c r="G18" i="10"/>
  <c r="H18" i="10"/>
  <c r="H36" i="10" s="1"/>
  <c r="I18" i="10"/>
  <c r="J18" i="10"/>
  <c r="J36" i="10" s="1"/>
  <c r="B18" i="10"/>
  <c r="B36" i="10" s="1"/>
  <c r="C14" i="10"/>
  <c r="C32" i="10" s="1"/>
  <c r="D14" i="10"/>
  <c r="D32" i="10" s="1"/>
  <c r="E14" i="10"/>
  <c r="E32" i="10" s="1"/>
  <c r="F14" i="10"/>
  <c r="F32" i="10" s="1"/>
  <c r="G14" i="10"/>
  <c r="H14" i="10"/>
  <c r="H32" i="10" s="1"/>
  <c r="I14" i="10"/>
  <c r="I32" i="10" s="1"/>
  <c r="J14" i="10"/>
  <c r="J32" i="10" s="1"/>
  <c r="B14" i="10"/>
  <c r="B32" i="10" s="1"/>
  <c r="I37" i="10"/>
  <c r="H37" i="10"/>
  <c r="G37" i="10"/>
  <c r="F37" i="10"/>
  <c r="E37" i="10"/>
  <c r="D37" i="10"/>
  <c r="C37" i="10"/>
  <c r="B37" i="10"/>
  <c r="I35" i="10"/>
  <c r="H35" i="10"/>
  <c r="G35" i="10"/>
  <c r="F35" i="10"/>
  <c r="E35" i="10"/>
  <c r="D35" i="10"/>
  <c r="C35" i="10"/>
  <c r="B35" i="10"/>
  <c r="I34" i="10"/>
  <c r="H34" i="10"/>
  <c r="G34" i="10"/>
  <c r="F34" i="10"/>
  <c r="E34" i="10"/>
  <c r="D34" i="10"/>
  <c r="C34" i="10"/>
  <c r="B34" i="10"/>
  <c r="I33" i="10"/>
  <c r="H33" i="10"/>
  <c r="G33" i="10"/>
  <c r="F33" i="10"/>
  <c r="E33" i="10"/>
  <c r="D33" i="10"/>
  <c r="C33" i="10"/>
  <c r="B33" i="10"/>
  <c r="I31" i="10"/>
  <c r="H31" i="10"/>
  <c r="G31" i="10"/>
  <c r="F31" i="10"/>
  <c r="E31" i="10"/>
  <c r="D31" i="10"/>
  <c r="C31" i="10"/>
  <c r="B31" i="10"/>
  <c r="I30" i="10"/>
  <c r="H30" i="10"/>
  <c r="G30" i="10"/>
  <c r="F30" i="10"/>
  <c r="E30" i="10"/>
  <c r="D30" i="10"/>
  <c r="C30" i="10"/>
  <c r="B30" i="10"/>
  <c r="I29" i="10"/>
  <c r="H29" i="10"/>
  <c r="G29" i="10"/>
  <c r="F29" i="10"/>
  <c r="E29" i="10"/>
  <c r="D29" i="10"/>
  <c r="C29" i="10"/>
  <c r="B29" i="10"/>
  <c r="I28" i="10"/>
  <c r="H28" i="10"/>
  <c r="G28" i="10"/>
  <c r="F28" i="10"/>
  <c r="E28" i="10"/>
  <c r="D28" i="10"/>
  <c r="C28" i="10"/>
  <c r="B28" i="10"/>
  <c r="I27" i="10"/>
  <c r="H27" i="10"/>
  <c r="G27" i="10"/>
  <c r="F27" i="10"/>
  <c r="E27" i="10"/>
  <c r="D27" i="10"/>
  <c r="C27" i="10"/>
  <c r="B27" i="10"/>
  <c r="I26" i="10"/>
  <c r="H26" i="10"/>
  <c r="G26" i="10"/>
  <c r="F26" i="10"/>
  <c r="E26" i="10"/>
  <c r="D26" i="10"/>
  <c r="C26" i="10"/>
  <c r="B26" i="10"/>
  <c r="I25" i="10"/>
  <c r="H25" i="10"/>
  <c r="G25" i="10"/>
  <c r="F25" i="10"/>
  <c r="E25" i="10"/>
  <c r="D25" i="10"/>
  <c r="C25" i="10"/>
  <c r="B25" i="10"/>
  <c r="I24" i="10"/>
  <c r="H24" i="10"/>
  <c r="G24" i="10"/>
  <c r="F24" i="10"/>
  <c r="E24" i="10"/>
  <c r="D24" i="10"/>
  <c r="C24" i="10"/>
  <c r="B24" i="10"/>
  <c r="I36" i="10"/>
  <c r="G36" i="10"/>
  <c r="G32" i="10"/>
  <c r="C18" i="9"/>
  <c r="D18" i="9"/>
  <c r="E18" i="9"/>
  <c r="E36" i="9" s="1"/>
  <c r="F18" i="9"/>
  <c r="G18" i="9"/>
  <c r="H18" i="9"/>
  <c r="I18" i="9"/>
  <c r="I36" i="9" s="1"/>
  <c r="J18" i="9"/>
  <c r="J36" i="9" s="1"/>
  <c r="K18" i="9"/>
  <c r="L18" i="9"/>
  <c r="M18" i="9"/>
  <c r="M36" i="9" s="1"/>
  <c r="N18" i="9"/>
  <c r="N36" i="9" s="1"/>
  <c r="O18" i="9"/>
  <c r="P18" i="9"/>
  <c r="Q18" i="9"/>
  <c r="Q36" i="9" s="1"/>
  <c r="R18" i="9"/>
  <c r="R36" i="9" s="1"/>
  <c r="S18" i="9"/>
  <c r="T18" i="9"/>
  <c r="U18" i="9"/>
  <c r="U36" i="9" s="1"/>
  <c r="V18" i="9"/>
  <c r="W18" i="9"/>
  <c r="X18" i="9"/>
  <c r="Y18" i="9"/>
  <c r="Y36" i="9" s="1"/>
  <c r="Z18" i="9"/>
  <c r="Z36" i="9" s="1"/>
  <c r="AA18" i="9"/>
  <c r="AB18" i="9"/>
  <c r="AC18" i="9"/>
  <c r="AC36" i="9" s="1"/>
  <c r="AD18" i="9"/>
  <c r="AD36" i="9" s="1"/>
  <c r="AE18" i="9"/>
  <c r="AF18" i="9"/>
  <c r="AG18" i="9"/>
  <c r="AG36" i="9" s="1"/>
  <c r="AH18" i="9"/>
  <c r="AH36" i="9" s="1"/>
  <c r="AI18" i="9"/>
  <c r="AJ18" i="9"/>
  <c r="AK18" i="9"/>
  <c r="AK36" i="9" s="1"/>
  <c r="B18" i="9"/>
  <c r="B36" i="9" s="1"/>
  <c r="C14" i="9"/>
  <c r="D14" i="9"/>
  <c r="E14" i="9"/>
  <c r="E32" i="9" s="1"/>
  <c r="F14" i="9"/>
  <c r="F32" i="9" s="1"/>
  <c r="G14" i="9"/>
  <c r="H14" i="9"/>
  <c r="I14" i="9"/>
  <c r="I32" i="9" s="1"/>
  <c r="J14" i="9"/>
  <c r="K14" i="9"/>
  <c r="L14" i="9"/>
  <c r="M14" i="9"/>
  <c r="M32" i="9" s="1"/>
  <c r="N14" i="9"/>
  <c r="N32" i="9" s="1"/>
  <c r="O14" i="9"/>
  <c r="P14" i="9"/>
  <c r="Q14" i="9"/>
  <c r="Q32" i="9" s="1"/>
  <c r="R14" i="9"/>
  <c r="R32" i="9" s="1"/>
  <c r="S14" i="9"/>
  <c r="T14" i="9"/>
  <c r="U14" i="9"/>
  <c r="U32" i="9" s="1"/>
  <c r="V14" i="9"/>
  <c r="V32" i="9" s="1"/>
  <c r="W14" i="9"/>
  <c r="X14" i="9"/>
  <c r="Y14" i="9"/>
  <c r="Y32" i="9" s="1"/>
  <c r="Z14" i="9"/>
  <c r="AA14" i="9"/>
  <c r="AB14" i="9"/>
  <c r="AC14" i="9"/>
  <c r="AC32" i="9" s="1"/>
  <c r="AD14" i="9"/>
  <c r="AD32" i="9" s="1"/>
  <c r="AE14" i="9"/>
  <c r="AF14" i="9"/>
  <c r="AG14" i="9"/>
  <c r="AG32" i="9" s="1"/>
  <c r="AH14" i="9"/>
  <c r="AH32" i="9" s="1"/>
  <c r="AI14" i="9"/>
  <c r="AJ14" i="9"/>
  <c r="AK14" i="9"/>
  <c r="AK32" i="9" s="1"/>
  <c r="B14" i="9"/>
  <c r="B32" i="9" s="1"/>
  <c r="AK37" i="9"/>
  <c r="AJ37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K35" i="9"/>
  <c r="AJ35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K31" i="9"/>
  <c r="AJ31" i="9"/>
  <c r="AI31" i="9"/>
  <c r="AH31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K29" i="9"/>
  <c r="AJ29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K28" i="9"/>
  <c r="AJ28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J36" i="9"/>
  <c r="AI36" i="9"/>
  <c r="AF36" i="9"/>
  <c r="AE36" i="9"/>
  <c r="AB36" i="9"/>
  <c r="AA36" i="9"/>
  <c r="X36" i="9"/>
  <c r="W36" i="9"/>
  <c r="V36" i="9"/>
  <c r="T36" i="9"/>
  <c r="S36" i="9"/>
  <c r="P36" i="9"/>
  <c r="O36" i="9"/>
  <c r="L36" i="9"/>
  <c r="K36" i="9"/>
  <c r="H36" i="9"/>
  <c r="G36" i="9"/>
  <c r="F36" i="9"/>
  <c r="D36" i="9"/>
  <c r="C36" i="9"/>
  <c r="AJ32" i="9"/>
  <c r="AI32" i="9"/>
  <c r="AF32" i="9"/>
  <c r="AE32" i="9"/>
  <c r="AB32" i="9"/>
  <c r="AA32" i="9"/>
  <c r="Z32" i="9"/>
  <c r="X32" i="9"/>
  <c r="W32" i="9"/>
  <c r="T32" i="9"/>
  <c r="S32" i="9"/>
  <c r="P32" i="9"/>
  <c r="O32" i="9"/>
  <c r="L32" i="9"/>
  <c r="K32" i="9"/>
  <c r="J32" i="9"/>
  <c r="H32" i="9"/>
  <c r="G32" i="9"/>
  <c r="D32" i="9"/>
  <c r="C32" i="9"/>
  <c r="C21" i="8"/>
  <c r="D21" i="8"/>
  <c r="D39" i="8" s="1"/>
  <c r="E21" i="8"/>
  <c r="F21" i="8"/>
  <c r="G21" i="8"/>
  <c r="B21" i="8"/>
  <c r="C17" i="8"/>
  <c r="C35" i="8" s="1"/>
  <c r="D17" i="8"/>
  <c r="D35" i="8" s="1"/>
  <c r="E17" i="8"/>
  <c r="F17" i="8"/>
  <c r="G17" i="8"/>
  <c r="G35" i="8" s="1"/>
  <c r="B17" i="8"/>
  <c r="G40" i="8"/>
  <c r="F40" i="8"/>
  <c r="E40" i="8"/>
  <c r="D40" i="8"/>
  <c r="C40" i="8"/>
  <c r="B40" i="8"/>
  <c r="G38" i="8"/>
  <c r="F38" i="8"/>
  <c r="E38" i="8"/>
  <c r="D38" i="8"/>
  <c r="C38" i="8"/>
  <c r="B38" i="8"/>
  <c r="G37" i="8"/>
  <c r="F37" i="8"/>
  <c r="E37" i="8"/>
  <c r="D37" i="8"/>
  <c r="C37" i="8"/>
  <c r="B37" i="8"/>
  <c r="G36" i="8"/>
  <c r="F36" i="8"/>
  <c r="E36" i="8"/>
  <c r="D36" i="8"/>
  <c r="C36" i="8"/>
  <c r="B36" i="8"/>
  <c r="G34" i="8"/>
  <c r="F34" i="8"/>
  <c r="E34" i="8"/>
  <c r="D34" i="8"/>
  <c r="C34" i="8"/>
  <c r="B34" i="8"/>
  <c r="G33" i="8"/>
  <c r="F33" i="8"/>
  <c r="E33" i="8"/>
  <c r="D33" i="8"/>
  <c r="C33" i="8"/>
  <c r="B33" i="8"/>
  <c r="G32" i="8"/>
  <c r="F32" i="8"/>
  <c r="E32" i="8"/>
  <c r="D32" i="8"/>
  <c r="C32" i="8"/>
  <c r="B32" i="8"/>
  <c r="G31" i="8"/>
  <c r="F31" i="8"/>
  <c r="E31" i="8"/>
  <c r="D31" i="8"/>
  <c r="C31" i="8"/>
  <c r="B31" i="8"/>
  <c r="G30" i="8"/>
  <c r="F30" i="8"/>
  <c r="E30" i="8"/>
  <c r="D30" i="8"/>
  <c r="C30" i="8"/>
  <c r="B30" i="8"/>
  <c r="G29" i="8"/>
  <c r="F29" i="8"/>
  <c r="E29" i="8"/>
  <c r="D29" i="8"/>
  <c r="C29" i="8"/>
  <c r="B29" i="8"/>
  <c r="G28" i="8"/>
  <c r="F28" i="8"/>
  <c r="E28" i="8"/>
  <c r="D28" i="8"/>
  <c r="C28" i="8"/>
  <c r="B28" i="8"/>
  <c r="G27" i="8"/>
  <c r="F27" i="8"/>
  <c r="E27" i="8"/>
  <c r="D27" i="8"/>
  <c r="C27" i="8"/>
  <c r="B27" i="8"/>
  <c r="G39" i="8"/>
  <c r="F39" i="8"/>
  <c r="E39" i="8"/>
  <c r="C39" i="8"/>
  <c r="B39" i="8"/>
  <c r="F35" i="8"/>
  <c r="E35" i="8"/>
  <c r="B35" i="8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18" i="6"/>
  <c r="C18" i="6"/>
  <c r="D18" i="6"/>
  <c r="E18" i="6"/>
  <c r="F18" i="6"/>
  <c r="G18" i="6"/>
  <c r="B18" i="6"/>
  <c r="B36" i="6" s="1"/>
  <c r="C14" i="6"/>
  <c r="D14" i="6"/>
  <c r="D32" i="6" s="1"/>
  <c r="E14" i="6"/>
  <c r="F14" i="6"/>
  <c r="F32" i="6" s="1"/>
  <c r="G14" i="6"/>
  <c r="H14" i="6"/>
  <c r="B14" i="6"/>
  <c r="E32" i="6"/>
  <c r="E36" i="6"/>
  <c r="F36" i="6"/>
  <c r="G37" i="6"/>
  <c r="F37" i="6"/>
  <c r="E37" i="6"/>
  <c r="D37" i="6"/>
  <c r="C37" i="6"/>
  <c r="B37" i="6"/>
  <c r="G35" i="6"/>
  <c r="F35" i="6"/>
  <c r="E35" i="6"/>
  <c r="D35" i="6"/>
  <c r="C35" i="6"/>
  <c r="B35" i="6"/>
  <c r="G34" i="6"/>
  <c r="F34" i="6"/>
  <c r="E34" i="6"/>
  <c r="D34" i="6"/>
  <c r="C34" i="6"/>
  <c r="B34" i="6"/>
  <c r="G33" i="6"/>
  <c r="F33" i="6"/>
  <c r="E33" i="6"/>
  <c r="D33" i="6"/>
  <c r="C33" i="6"/>
  <c r="B33" i="6"/>
  <c r="G31" i="6"/>
  <c r="F31" i="6"/>
  <c r="E31" i="6"/>
  <c r="D31" i="6"/>
  <c r="C31" i="6"/>
  <c r="B31" i="6"/>
  <c r="G30" i="6"/>
  <c r="F30" i="6"/>
  <c r="E30" i="6"/>
  <c r="D30" i="6"/>
  <c r="C30" i="6"/>
  <c r="B30" i="6"/>
  <c r="G29" i="6"/>
  <c r="F29" i="6"/>
  <c r="E29" i="6"/>
  <c r="D29" i="6"/>
  <c r="C29" i="6"/>
  <c r="B29" i="6"/>
  <c r="G28" i="6"/>
  <c r="F28" i="6"/>
  <c r="E28" i="6"/>
  <c r="D28" i="6"/>
  <c r="C28" i="6"/>
  <c r="B28" i="6"/>
  <c r="G27" i="6"/>
  <c r="F27" i="6"/>
  <c r="E27" i="6"/>
  <c r="D27" i="6"/>
  <c r="C27" i="6"/>
  <c r="B27" i="6"/>
  <c r="G26" i="6"/>
  <c r="F26" i="6"/>
  <c r="E26" i="6"/>
  <c r="D26" i="6"/>
  <c r="C26" i="6"/>
  <c r="B26" i="6"/>
  <c r="G25" i="6"/>
  <c r="F25" i="6"/>
  <c r="E25" i="6"/>
  <c r="D25" i="6"/>
  <c r="C25" i="6"/>
  <c r="B25" i="6"/>
  <c r="G24" i="6"/>
  <c r="F24" i="6"/>
  <c r="E24" i="6"/>
  <c r="D24" i="6"/>
  <c r="C24" i="6"/>
  <c r="B24" i="6"/>
  <c r="G36" i="6"/>
  <c r="D36" i="6"/>
  <c r="C36" i="6"/>
  <c r="G32" i="6"/>
  <c r="C32" i="6"/>
  <c r="B32" i="6"/>
  <c r="S24" i="5"/>
  <c r="S25" i="5"/>
  <c r="S26" i="5"/>
  <c r="S27" i="5"/>
  <c r="S28" i="5"/>
  <c r="S29" i="5"/>
  <c r="S30" i="5"/>
  <c r="S31" i="5"/>
  <c r="S33" i="5"/>
  <c r="S34" i="5"/>
  <c r="S35" i="5"/>
  <c r="S37" i="5"/>
  <c r="T18" i="5"/>
  <c r="T14" i="5"/>
  <c r="S14" i="5"/>
  <c r="S32" i="5" s="1"/>
  <c r="S18" i="5"/>
  <c r="S36" i="5" s="1"/>
  <c r="C18" i="5"/>
  <c r="C36" i="5" s="1"/>
  <c r="D18" i="5"/>
  <c r="D36" i="5" s="1"/>
  <c r="E18" i="5"/>
  <c r="E36" i="5" s="1"/>
  <c r="F18" i="5"/>
  <c r="G18" i="5"/>
  <c r="G36" i="5" s="1"/>
  <c r="H18" i="5"/>
  <c r="H36" i="5" s="1"/>
  <c r="I18" i="5"/>
  <c r="I36" i="5" s="1"/>
  <c r="J18" i="5"/>
  <c r="K18" i="5"/>
  <c r="K36" i="5" s="1"/>
  <c r="L18" i="5"/>
  <c r="L36" i="5" s="1"/>
  <c r="M18" i="5"/>
  <c r="M36" i="5" s="1"/>
  <c r="N18" i="5"/>
  <c r="O18" i="5"/>
  <c r="P18" i="5"/>
  <c r="P36" i="5" s="1"/>
  <c r="Q18" i="5"/>
  <c r="Q36" i="5" s="1"/>
  <c r="R18" i="5"/>
  <c r="B18" i="5"/>
  <c r="C14" i="5"/>
  <c r="C32" i="5" s="1"/>
  <c r="D14" i="5"/>
  <c r="D32" i="5" s="1"/>
  <c r="E14" i="5"/>
  <c r="F14" i="5"/>
  <c r="G14" i="5"/>
  <c r="G32" i="5" s="1"/>
  <c r="H14" i="5"/>
  <c r="H32" i="5" s="1"/>
  <c r="I14" i="5"/>
  <c r="J14" i="5"/>
  <c r="J32" i="5" s="1"/>
  <c r="K14" i="5"/>
  <c r="K32" i="5" s="1"/>
  <c r="L14" i="5"/>
  <c r="L32" i="5" s="1"/>
  <c r="M14" i="5"/>
  <c r="N14" i="5"/>
  <c r="N32" i="5" s="1"/>
  <c r="O14" i="5"/>
  <c r="O32" i="5" s="1"/>
  <c r="P14" i="5"/>
  <c r="P32" i="5" s="1"/>
  <c r="Q14" i="5"/>
  <c r="R14" i="5"/>
  <c r="R32" i="5" s="1"/>
  <c r="B14" i="5"/>
  <c r="B32" i="5" s="1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R36" i="5"/>
  <c r="O36" i="5"/>
  <c r="N36" i="5"/>
  <c r="J36" i="5"/>
  <c r="F36" i="5"/>
  <c r="Q32" i="5"/>
  <c r="M32" i="5"/>
  <c r="I32" i="5"/>
  <c r="F32" i="5"/>
  <c r="E32" i="5"/>
  <c r="T19" i="5" l="1"/>
  <c r="T25" i="5" s="1"/>
  <c r="T37" i="5"/>
  <c r="U18" i="5"/>
  <c r="B36" i="5"/>
  <c r="U14" i="5"/>
  <c r="D14" i="13"/>
  <c r="T31" i="5" l="1"/>
  <c r="T30" i="5"/>
  <c r="T29" i="5"/>
  <c r="T32" i="5"/>
  <c r="T36" i="5"/>
  <c r="T24" i="5"/>
  <c r="U19" i="5"/>
  <c r="T28" i="5"/>
  <c r="T35" i="5"/>
  <c r="T27" i="5"/>
  <c r="T34" i="5"/>
  <c r="T26" i="5"/>
  <c r="T33" i="5"/>
</calcChain>
</file>

<file path=xl/sharedStrings.xml><?xml version="1.0" encoding="utf-8"?>
<sst xmlns="http://schemas.openxmlformats.org/spreadsheetml/2006/main" count="1470" uniqueCount="460">
  <si>
    <t>SIGLA</t>
  </si>
  <si>
    <t>Razon Social</t>
  </si>
  <si>
    <t>DESIGNADOR</t>
  </si>
  <si>
    <t>COSTOS TOTALES</t>
  </si>
  <si>
    <t>Numero Horas</t>
  </si>
  <si>
    <t>Numero Aeronaves</t>
  </si>
  <si>
    <t>0AC</t>
  </si>
  <si>
    <t>AEROESTUDIOS SOCIEDAD ANONIMA "AEROESTUDIOS S.A."</t>
  </si>
  <si>
    <t>C206</t>
  </si>
  <si>
    <t>0AH</t>
  </si>
  <si>
    <t>FAL INGENIEROS S A S</t>
  </si>
  <si>
    <t>0BE</t>
  </si>
  <si>
    <t>AERO AGROPECUARIA DEL NORTE S.A.S. AEROPENORT S.A.S.</t>
  </si>
  <si>
    <t>AG</t>
  </si>
  <si>
    <t>C188</t>
  </si>
  <si>
    <t>SS2P</t>
  </si>
  <si>
    <t>PA25</t>
  </si>
  <si>
    <t>PA36</t>
  </si>
  <si>
    <t>0BH</t>
  </si>
  <si>
    <t>COMPAÑIA AEROAGRICOLA DE LOS LLANOS S.A.S. AGILL S.A.S. (ANTES COMPAÑIA AEROAGRICOLA GIRARDOT LTDA. AGIL LTDA.)</t>
  </si>
  <si>
    <t>0BL</t>
  </si>
  <si>
    <t>ARROCEROS FUMIGADORES ASOCIADOS S.A. - ARFA S.A.</t>
  </si>
  <si>
    <t>0BM</t>
  </si>
  <si>
    <t>AERO SANIDAD AGRICOLA S.A.S - ASA S.A.S.</t>
  </si>
  <si>
    <t>0BP</t>
  </si>
  <si>
    <t>AVIOCOL LTDA. FUMIGACION AEREA</t>
  </si>
  <si>
    <t>0BR</t>
  </si>
  <si>
    <t>COMPAÑIA AEROFUMIGACIONES CALIMA S.A.S. CALIMA S.A.S.</t>
  </si>
  <si>
    <t>SS2T</t>
  </si>
  <si>
    <t>0BS</t>
  </si>
  <si>
    <t>COMPAÑÍA ESPECIALIZADA EN TRABAJOS AEROAGRÍCOLAS S.A.S.</t>
  </si>
  <si>
    <t>0BT</t>
  </si>
  <si>
    <t>COMPAÑÍA AERO AGRÍCOLA INTEGRAL S.A.S. CAAISA</t>
  </si>
  <si>
    <t>M18</t>
  </si>
  <si>
    <t>AT3P</t>
  </si>
  <si>
    <t>0CC</t>
  </si>
  <si>
    <t>FAGA LTDA. FUMIGACIONES AEREAS GAVIOTAS CIA.</t>
  </si>
  <si>
    <t>B212</t>
  </si>
  <si>
    <t>0CJ</t>
  </si>
  <si>
    <t>FARI LTDA. FUMIGACIONES AEREAS DEL ARIARI</t>
  </si>
  <si>
    <t>0CK</t>
  </si>
  <si>
    <t>FUMIGACION AEREA DEL ORIENTE S.A.S FARO</t>
  </si>
  <si>
    <t>0CP</t>
  </si>
  <si>
    <t>SERVICIOS AGRICOLAS FIBA S.A</t>
  </si>
  <si>
    <t>0CR</t>
  </si>
  <si>
    <t>SERVICIOS DE FUMIGACION AEREA GARAY S.A.S. FUMIGARAY  S.A.S.</t>
  </si>
  <si>
    <t>0CW</t>
  </si>
  <si>
    <t>HELICE LTDA. FUMIGACION AEREA</t>
  </si>
  <si>
    <t>0DA</t>
  </si>
  <si>
    <t>SERVICIO AÉREO DE FUMIGACIÓN COLOMBIANA LTDA. "SAFUCO"</t>
  </si>
  <si>
    <t>0DC</t>
  </si>
  <si>
    <t>SAMA LTDA. SOCIEDAD AEROAGRICOLA DE MAGANGUE</t>
  </si>
  <si>
    <t>0DD</t>
  </si>
  <si>
    <t>SANIDAD VEGETAL CRUZ VERDE LTDA.</t>
  </si>
  <si>
    <t>0DH</t>
  </si>
  <si>
    <t>SANIDAD AEROAGRICOLA SANAR S.A.S</t>
  </si>
  <si>
    <t>P28A</t>
  </si>
  <si>
    <t>0DL</t>
  </si>
  <si>
    <t>FUMIVILLA LTDA FUMIGACIONES AEREAS DE VILLANUEVA  LIMITADA</t>
  </si>
  <si>
    <t>0DP</t>
  </si>
  <si>
    <t>COMERCIALIZADORA ECO LIMITADA</t>
  </si>
  <si>
    <t>0DR</t>
  </si>
  <si>
    <t>SERVICIO AÉREO DEL ORIENTE S.A.S. "SAO S.A.S."</t>
  </si>
  <si>
    <t>0DS</t>
  </si>
  <si>
    <t>FAGAN S. EN C. FUMIGACION AEREA LOS GAVANES</t>
  </si>
  <si>
    <t>0DT</t>
  </si>
  <si>
    <t>SERVICIOS AEROAGRICOLAS DEL CASANARE S.A.S. - SAAC S.A.S.</t>
  </si>
  <si>
    <t>0DU</t>
  </si>
  <si>
    <t>AEROTEC LTDA. ASPERSIONES TECNICAS DEL CAMPO</t>
  </si>
  <si>
    <t>0DW</t>
  </si>
  <si>
    <t>QUIMBAYA EXPLORACION Y RECURSOS GEOMATICOS S.A.S. QUERGEO S.A.S.</t>
  </si>
  <si>
    <t>C182</t>
  </si>
  <si>
    <t>0DX</t>
  </si>
  <si>
    <t>TRABAJOS AEREOS ESPECIALES AVIACION AGRICOLA S.A.S. TAES S.A.S.</t>
  </si>
  <si>
    <t>0DY</t>
  </si>
  <si>
    <t>COMPAÑIA COLOMBIANA DE AEROSERVICIOS C.C.A. LTDA.</t>
  </si>
  <si>
    <t>0DZ</t>
  </si>
  <si>
    <t>FUNDACION CARDIOVASCULAR DE COLOMBIA</t>
  </si>
  <si>
    <t>LJ31</t>
  </si>
  <si>
    <t>0EA</t>
  </si>
  <si>
    <t>COLCHARTER IPS S.A.S.</t>
  </si>
  <si>
    <t>PA34</t>
  </si>
  <si>
    <t>C90A</t>
  </si>
  <si>
    <t>C414</t>
  </si>
  <si>
    <t>0EB</t>
  </si>
  <si>
    <t>ISATECH CORPORATION S A S</t>
  </si>
  <si>
    <t>0EC</t>
  </si>
  <si>
    <t>SAE SERVICIOS AÉREOS ESPECIALES GLOBAL LIFE AMBULANCIAS S.A.S.</t>
  </si>
  <si>
    <t>0ED</t>
  </si>
  <si>
    <t>GOOD - FLY  CO  S.A.S</t>
  </si>
  <si>
    <t>1AE</t>
  </si>
  <si>
    <t>AERO APOYO LTDA. TRANSPORTE AEREO DE APOYO PETROLERO</t>
  </si>
  <si>
    <t>TA</t>
  </si>
  <si>
    <t>C172</t>
  </si>
  <si>
    <t>1AM</t>
  </si>
  <si>
    <t>AEROTAXI DEL ORIENTE COLOMBIANO AEROCOL S.A.S</t>
  </si>
  <si>
    <t>1AP</t>
  </si>
  <si>
    <t>LINEAS AEREAS GALAN LIMITADA AEROGALAN</t>
  </si>
  <si>
    <t>PA31</t>
  </si>
  <si>
    <t>PA32</t>
  </si>
  <si>
    <t>P28R</t>
  </si>
  <si>
    <t>1AS</t>
  </si>
  <si>
    <t>TAXI AEREO DEL ALTO MENEGUA LTDA.-AEROMENEGUA LTDA-</t>
  </si>
  <si>
    <t>1BB</t>
  </si>
  <si>
    <t>AEROLINEAS DEL LLANO S.A.S. - ALLAS S.A.S.</t>
  </si>
  <si>
    <t>DC3</t>
  </si>
  <si>
    <t>1BC</t>
  </si>
  <si>
    <t>INTERNACIONAL EJECUTIVA DE AVIACION S.A.S.</t>
  </si>
  <si>
    <t>LJ60</t>
  </si>
  <si>
    <t>CL30</t>
  </si>
  <si>
    <t>B350</t>
  </si>
  <si>
    <t>1BE</t>
  </si>
  <si>
    <t>AEROTAXI DEL UPIA S.A.S.  AERUPIA S.A.S.</t>
  </si>
  <si>
    <t>C210</t>
  </si>
  <si>
    <t>BN2P</t>
  </si>
  <si>
    <t>1BO</t>
  </si>
  <si>
    <t>COMPAÑIA DE VUELO DE HELICOPTEROS COMERCIALES S.A.S. HELIFLY S.A.S.</t>
  </si>
  <si>
    <t>B06</t>
  </si>
  <si>
    <t>1BP</t>
  </si>
  <si>
    <t>AEROLINEAS PETROLERAS S.A.S. - ALPES S.A.S.</t>
  </si>
  <si>
    <t>1BR</t>
  </si>
  <si>
    <t>AEROLINEAS LLANERAS LTDA. - ARALL LTDA.</t>
  </si>
  <si>
    <t>1BT</t>
  </si>
  <si>
    <t>AEROVIAS REGIONALES DEL ORIENTE S.A.S. ARO S.A.S.</t>
  </si>
  <si>
    <t>C180</t>
  </si>
  <si>
    <t>1CG</t>
  </si>
  <si>
    <t>AVIONES DEL CESAR S.A.S.</t>
  </si>
  <si>
    <t>1CP</t>
  </si>
  <si>
    <t>HELICOPTEROS Y AVIONES S.A.S. HELIAV S.A.S.</t>
  </si>
  <si>
    <t>H500</t>
  </si>
  <si>
    <t>1CV</t>
  </si>
  <si>
    <t>HELISERVICE LTDA</t>
  </si>
  <si>
    <t>1CW</t>
  </si>
  <si>
    <t>VERTICAL DE AVIACION S.A.S.</t>
  </si>
  <si>
    <t>MI8</t>
  </si>
  <si>
    <t>1DF</t>
  </si>
  <si>
    <t>LANS S.A.S. LINEAS AEREAS DEL NORTE DE SANTANDER S.A.S.</t>
  </si>
  <si>
    <t>1DO</t>
  </si>
  <si>
    <t>LLANERA DE AVIACION S.A.S.</t>
  </si>
  <si>
    <t>C208</t>
  </si>
  <si>
    <t>1DW</t>
  </si>
  <si>
    <t xml:space="preserve">SOCIEDAD AEREA DE IBAGUE S.A.S SADI S.A.S. </t>
  </si>
  <si>
    <t>1DY</t>
  </si>
  <si>
    <t>SERVICIO AEREO REGIONAL SAER LTDA</t>
  </si>
  <si>
    <t>1ED</t>
  </si>
  <si>
    <t>SERVICIOS AEREOS PANAMERICANOS SARPA S.A.S.</t>
  </si>
  <si>
    <t>JS32</t>
  </si>
  <si>
    <t>E120</t>
  </si>
  <si>
    <t>1EE</t>
  </si>
  <si>
    <t>SASA SOCIEDAD AERONAUTICA DE SANTANDER S.A.</t>
  </si>
  <si>
    <t>1EH</t>
  </si>
  <si>
    <t>SERVICIO AEREO DE CAPURGANA S.A. - SEARCA S.A.</t>
  </si>
  <si>
    <t>CR</t>
  </si>
  <si>
    <t>L410</t>
  </si>
  <si>
    <t>BE20</t>
  </si>
  <si>
    <t>BE40</t>
  </si>
  <si>
    <t>B190</t>
  </si>
  <si>
    <t>1EQ</t>
  </si>
  <si>
    <t>TAERCO LTDA. TAXI AEREO COLOMBIANO</t>
  </si>
  <si>
    <t>1EY</t>
  </si>
  <si>
    <t>TRANSPORTES AEREOS DEL ARIARI S.A.S. - TARI S.A.S.</t>
  </si>
  <si>
    <t>1FC</t>
  </si>
  <si>
    <t>TRANSPORTE AEREO DE COLOMBIA S.A. TAC S.A.</t>
  </si>
  <si>
    <t>BE9L</t>
  </si>
  <si>
    <t>P32R</t>
  </si>
  <si>
    <t>1FQ</t>
  </si>
  <si>
    <t>AEROCHARTER ANDINA S.A.S</t>
  </si>
  <si>
    <t>C303</t>
  </si>
  <si>
    <t>1FR</t>
  </si>
  <si>
    <t>AEROEJECUTIVOS DE ANTIOQUIA S.A.</t>
  </si>
  <si>
    <t>C402</t>
  </si>
  <si>
    <t>1FU</t>
  </si>
  <si>
    <t>HELISTAR S.A.S.</t>
  </si>
  <si>
    <t>A119</t>
  </si>
  <si>
    <t>H25B</t>
  </si>
  <si>
    <t>B412</t>
  </si>
  <si>
    <t>EC45</t>
  </si>
  <si>
    <t>1FV</t>
  </si>
  <si>
    <t>AVIOCHARTER S.A.S.</t>
  </si>
  <si>
    <t>1FZ</t>
  </si>
  <si>
    <t>HELI JET SAS</t>
  </si>
  <si>
    <t>1GB</t>
  </si>
  <si>
    <t>HELIGOLFO S.A.S.</t>
  </si>
  <si>
    <t>1GC</t>
  </si>
  <si>
    <t>AEROEXPRESS S.A.S.</t>
  </si>
  <si>
    <t>R66</t>
  </si>
  <si>
    <t>R44</t>
  </si>
  <si>
    <t>1GH</t>
  </si>
  <si>
    <t>AEROLINEA DEL CARIBE S.A. - AER CARIBE S.A.</t>
  </si>
  <si>
    <t>CE</t>
  </si>
  <si>
    <t>AN32</t>
  </si>
  <si>
    <t>B732</t>
  </si>
  <si>
    <t>1GK</t>
  </si>
  <si>
    <t>AEROESTAR LTDA</t>
  </si>
  <si>
    <t>1GP</t>
  </si>
  <si>
    <t>AERO TAXI GUAYMARAL ATG  S.A.S.</t>
  </si>
  <si>
    <t>1GQ</t>
  </si>
  <si>
    <t>AMBULANCIAS AEREAS DE COLOMBIA S.A.S.</t>
  </si>
  <si>
    <t>BE60</t>
  </si>
  <si>
    <t>1GR</t>
  </si>
  <si>
    <t>PACIFICA DE AVIACION S.A.S.</t>
  </si>
  <si>
    <t>1GS</t>
  </si>
  <si>
    <t>SOLAIR S. A. S.</t>
  </si>
  <si>
    <t>1GY</t>
  </si>
  <si>
    <t>HELISUR S.A.S.</t>
  </si>
  <si>
    <t>1GZ</t>
  </si>
  <si>
    <t>AEROPACA SAS</t>
  </si>
  <si>
    <t>1HC</t>
  </si>
  <si>
    <t>TRANSPACIFICOS Y CIA S.A.S.</t>
  </si>
  <si>
    <t>2EO</t>
  </si>
  <si>
    <t>LATINOAMERICANA DE SERVICIOS AEREO S.A.S. LASER AEREO S.A.S.</t>
  </si>
  <si>
    <t>AN26</t>
  </si>
  <si>
    <t>3GH</t>
  </si>
  <si>
    <t>CHARTER DEL CARIBE S.A.S.</t>
  </si>
  <si>
    <t>C421</t>
  </si>
  <si>
    <t>6AF</t>
  </si>
  <si>
    <t>AEROLINEAS ANDINAS S.A</t>
  </si>
  <si>
    <t>CA</t>
  </si>
  <si>
    <t>AAL</t>
  </si>
  <si>
    <t>AMERICAN AIR LINES</t>
  </si>
  <si>
    <t>PA</t>
  </si>
  <si>
    <t>B752</t>
  </si>
  <si>
    <t>ACA</t>
  </si>
  <si>
    <t>AIR CANADA SUCURSAL COLOMBIA</t>
  </si>
  <si>
    <t>B763</t>
  </si>
  <si>
    <t>AMX</t>
  </si>
  <si>
    <t>AEROVIAS DE MEXICO S. A. AEROMEXICO SUCURSAL COLOMBIA</t>
  </si>
  <si>
    <t>B738</t>
  </si>
  <si>
    <t>B737</t>
  </si>
  <si>
    <t>ANQ</t>
  </si>
  <si>
    <t>AEROLINEA DE ANTIOQUIA S.A</t>
  </si>
  <si>
    <t>DO28</t>
  </si>
  <si>
    <t>ARE</t>
  </si>
  <si>
    <t>AEROVIAS DE INTEGRACION REGIONAL S.A. AIRES S.A.</t>
  </si>
  <si>
    <t>TR</t>
  </si>
  <si>
    <t>A320</t>
  </si>
  <si>
    <t>A319</t>
  </si>
  <si>
    <t>ARG</t>
  </si>
  <si>
    <t>AEROLINEAS ARGENTINAS</t>
  </si>
  <si>
    <t>A330</t>
  </si>
  <si>
    <t>A340</t>
  </si>
  <si>
    <t>AVA</t>
  </si>
  <si>
    <t>AEROVIAS DEL CONTINENTE AMERICANO S.A. AVIANCA</t>
  </si>
  <si>
    <t>A318</t>
  </si>
  <si>
    <t>B788</t>
  </si>
  <si>
    <t>A321</t>
  </si>
  <si>
    <t>AT76</t>
  </si>
  <si>
    <t>CLX</t>
  </si>
  <si>
    <t>CARGOLUX AIRLINES INTERNATIONAL S.A. SUCURSAL COLOMBIA.</t>
  </si>
  <si>
    <t>B742</t>
  </si>
  <si>
    <t>CMP</t>
  </si>
  <si>
    <t>COMPAÑIA PANAMEÑA DE AVIACION S.A. COPA AIRLINES</t>
  </si>
  <si>
    <t>E190</t>
  </si>
  <si>
    <t>CUB</t>
  </si>
  <si>
    <t>COMPANIA NACIONAL CUBANA DE AVIACION.</t>
  </si>
  <si>
    <t>B722</t>
  </si>
  <si>
    <t>DAE</t>
  </si>
  <si>
    <t>DHL AERO EXPRESO S.A. SUCURSAL COLOMBIA</t>
  </si>
  <si>
    <t>DLH</t>
  </si>
  <si>
    <t>DEUTSCHE LUFTHANSA AKTIENGESELLSCHAFT</t>
  </si>
  <si>
    <t>EFY</t>
  </si>
  <si>
    <t>EMPRESA AÉREA DE SERVICIOS Y FACILITACIÓN LOGÍSTICA INTEGRAL S.A. - EASYFLY S.A.</t>
  </si>
  <si>
    <t>AT43</t>
  </si>
  <si>
    <t>JS41</t>
  </si>
  <si>
    <t>FDX</t>
  </si>
  <si>
    <t>FEDERAL EXPRESS CORPORATION</t>
  </si>
  <si>
    <t>GLG</t>
  </si>
  <si>
    <t>AEROLINEAS GALAPAGOS S.A. AEROGAL SUCURSAL COLOMBIANA</t>
  </si>
  <si>
    <t>GUG</t>
  </si>
  <si>
    <t>AVIATECA SOCIEDAD ANONIMA SUCURSAL COLOMBIA</t>
  </si>
  <si>
    <t>HEL</t>
  </si>
  <si>
    <t>HELICOPTEROS NACIONALES DE COLOMBIA S.A.S. "HELICOL S.A.S."</t>
  </si>
  <si>
    <t>IBE</t>
  </si>
  <si>
    <t>IBERIA LINEAS AEREAS DE ESPANA SOCIEDAD ANONIMA OPERADORA SUCURSAL COLOMBIANA - IBERIA OPERADORA</t>
  </si>
  <si>
    <t>A332</t>
  </si>
  <si>
    <t>JBU</t>
  </si>
  <si>
    <t>JETBLUE AIRWAYS CORPORATION-SUCURSAL COLOMBIA</t>
  </si>
  <si>
    <t>KRE</t>
  </si>
  <si>
    <t>AEROSUCRE S.A.</t>
  </si>
  <si>
    <t>LAE</t>
  </si>
  <si>
    <t>LINEA AEREA CARGUERA DE COLOMBIA S.A.</t>
  </si>
  <si>
    <t>B772</t>
  </si>
  <si>
    <t>LAN</t>
  </si>
  <si>
    <t>LATAM AIRLINES GROUP S.A.</t>
  </si>
  <si>
    <t>LAU</t>
  </si>
  <si>
    <t>LINEAS AEREAS SURAMERICANAS S.A. LAS</t>
  </si>
  <si>
    <t>B721</t>
  </si>
  <si>
    <t>LPE</t>
  </si>
  <si>
    <t>LAN PERU S.A. SUCURSAL COLOMBIA</t>
  </si>
  <si>
    <t>LRC</t>
  </si>
  <si>
    <t>LINEAS AEREAS COSTARRICENSES S.A.  SUCURSAL COLOMBIA</t>
  </si>
  <si>
    <t>LTG</t>
  </si>
  <si>
    <t>ABSA AEROLINEAS BRASILERAS S.A</t>
  </si>
  <si>
    <t>MAA</t>
  </si>
  <si>
    <t>MASAIR. AEROTRANSPORTES MAS DE CARGA SUCURSAL COL.</t>
  </si>
  <si>
    <t>NKS</t>
  </si>
  <si>
    <t>SPIRIT AIRLINES INC</t>
  </si>
  <si>
    <t>NSE</t>
  </si>
  <si>
    <t>SERVICIO AEREO A TERRITORIOS NACIONALES  S.A. - SATENA</t>
  </si>
  <si>
    <t>E145</t>
  </si>
  <si>
    <t>Y12</t>
  </si>
  <si>
    <t>AT45</t>
  </si>
  <si>
    <t>E170</t>
  </si>
  <si>
    <t>ODV</t>
  </si>
  <si>
    <t>AEROSERVICIOS MAJAGUAL LTDA "ASEM LTDA"</t>
  </si>
  <si>
    <t>OEF</t>
  </si>
  <si>
    <t>MG MEDICAL GROUP S.A.S.</t>
  </si>
  <si>
    <t>ONE</t>
  </si>
  <si>
    <t>OCEANAIR LINHAS AEREAS S A SUCURSAL COLOMBIA</t>
  </si>
  <si>
    <t>PST</t>
  </si>
  <si>
    <t>AIR PANAMA SUCURSAL COLOMBIA</t>
  </si>
  <si>
    <t>F86</t>
  </si>
  <si>
    <t>F100</t>
  </si>
  <si>
    <t>RPB</t>
  </si>
  <si>
    <t>AEROREPUBLICA S.A.</t>
  </si>
  <si>
    <t>SDK</t>
  </si>
  <si>
    <t>SOCIEDAD AEREA DEL CAQUETA LTDA.</t>
  </si>
  <si>
    <t>TAE</t>
  </si>
  <si>
    <t>EMPRESA PUBLICA TAME LINEA AEREA DEL ECUADOR TAME EP SUCURSAL COLOMBIA. SIGLA TAME EP SUCURSAL COLOM</t>
  </si>
  <si>
    <t>TAM</t>
  </si>
  <si>
    <t>TAM LINHAS AEREAS S A SUCURSAL COLOMBIA</t>
  </si>
  <si>
    <t>TPA</t>
  </si>
  <si>
    <t>TAMPA CARGO S.A.S</t>
  </si>
  <si>
    <t>TPU</t>
  </si>
  <si>
    <t>TRANS AMERICAN AIRLINES S.A. SUCURSAL COLOMBIA</t>
  </si>
  <si>
    <t>UAL</t>
  </si>
  <si>
    <t>UNITED AIRLINES INC.</t>
  </si>
  <si>
    <t>UPS</t>
  </si>
  <si>
    <t>UNITED PARCEL SERVICE CO. SUCURSAL COLOMBIA</t>
  </si>
  <si>
    <t>VCV</t>
  </si>
  <si>
    <t>CONSORCIO VENEZOLANO DE INDUSTRIAS AERONAUTICAS Y SERVICIOS AEREOS S.A. CONVIASA</t>
  </si>
  <si>
    <t>VEC</t>
  </si>
  <si>
    <t>VENSECAR INTERNACIONAL C. A.  SUCURSAL COLOMBIA</t>
  </si>
  <si>
    <t>VVC</t>
  </si>
  <si>
    <t>FAST COLOMBIA S.A.S.</t>
  </si>
  <si>
    <t>Mantenimiento</t>
  </si>
  <si>
    <t>Servicio a Pasajeros</t>
  </si>
  <si>
    <t>Combustible</t>
  </si>
  <si>
    <t>Depreciacion</t>
  </si>
  <si>
    <t>Arriendos</t>
  </si>
  <si>
    <t>Administracion</t>
  </si>
  <si>
    <t>Ventas</t>
  </si>
  <si>
    <t>Actividad</t>
  </si>
  <si>
    <t>CA EXT</t>
  </si>
  <si>
    <t>COSTOS DE OPERACIÓN I SEMESTRE DE 2017 POR DESIGNADOR</t>
  </si>
  <si>
    <t>EMPRESAS DE TRANSPORTE PASAJEROS REGULAR NACIONAL</t>
  </si>
  <si>
    <t>EMPRESA</t>
  </si>
  <si>
    <t>AVA-ARE</t>
  </si>
  <si>
    <t>ARE-AVA-VVC</t>
  </si>
  <si>
    <t>DESIGNADORES</t>
  </si>
  <si>
    <t>Tripulacion</t>
  </si>
  <si>
    <t>Seguros</t>
  </si>
  <si>
    <t>Servicios Aeronauticos</t>
  </si>
  <si>
    <t>TOTAL COSTOS DIRECTOS</t>
  </si>
  <si>
    <t>Financieros</t>
  </si>
  <si>
    <t>TOTAL COSTOS INDIRECTOS</t>
  </si>
  <si>
    <t>PARTICIPACION</t>
  </si>
  <si>
    <t xml:space="preserve">Total Tripulación  </t>
  </si>
  <si>
    <t xml:space="preserve">Total Seguros </t>
  </si>
  <si>
    <t xml:space="preserve">Total Servicios Aeronaúticos </t>
  </si>
  <si>
    <t xml:space="preserve">Total Mantenimiento </t>
  </si>
  <si>
    <t xml:space="preserve">Total Servicio a Pasajeros </t>
  </si>
  <si>
    <t xml:space="preserve">Total Combustible </t>
  </si>
  <si>
    <t xml:space="preserve">Total Depreciación </t>
  </si>
  <si>
    <t xml:space="preserve">Total Arriendo </t>
  </si>
  <si>
    <t xml:space="preserve">Total Administración </t>
  </si>
  <si>
    <t xml:space="preserve">Total Ventas </t>
  </si>
  <si>
    <t xml:space="preserve">Total Financieros </t>
  </si>
  <si>
    <t>JS42</t>
  </si>
  <si>
    <t>COSTOS DE OPERACIÓN POR TIPO DE AERONAVE - I SEMESTRE DE 2017</t>
  </si>
  <si>
    <t>EMPRESAS DE TRANSPORTE AEREO - CARGA</t>
  </si>
  <si>
    <t>KRE-LAU</t>
  </si>
  <si>
    <t>EMPRESAS DE TRANSPORTE AEREO COMERCIAL REGIONAL</t>
  </si>
  <si>
    <t>1EH-1FC</t>
  </si>
  <si>
    <t>EMPRESAS DE TRANSPORTE AEREO AEROTAXIS</t>
  </si>
  <si>
    <t>1FU-HEL</t>
  </si>
  <si>
    <t>1CP-1DW</t>
  </si>
  <si>
    <t>1AP-1BB-1GK</t>
  </si>
  <si>
    <t>1BO1CP-1CV-1DW-1EE-1FQ-1GY</t>
  </si>
  <si>
    <t>1CG-1FU</t>
  </si>
  <si>
    <t>1BC-1FU</t>
  </si>
  <si>
    <t>1AE-1AM-1AS-1BP-1BT-1EY-1GK</t>
  </si>
  <si>
    <t>1AE-1AS-1BB-1BT-1DF-1FZ</t>
  </si>
  <si>
    <t>1AE-1AM-1BP-1BR-1BT-1DO-1EQ-1FR-1FZ-1HC</t>
  </si>
  <si>
    <t>1DO-1FR</t>
  </si>
  <si>
    <t>1BE-1DY-1FZ</t>
  </si>
  <si>
    <t>1FQ-1FZ</t>
  </si>
  <si>
    <t>1FR-1FV-1GB-3GH</t>
  </si>
  <si>
    <t>1BB-2EO</t>
  </si>
  <si>
    <t>1DY-1EY</t>
  </si>
  <si>
    <t>1AP-1GK</t>
  </si>
  <si>
    <t>1BB-1BT</t>
  </si>
  <si>
    <t>1AP-1BE-1CG-1DO-1GK-1GP-1GS-1GZ-1HC-2EO</t>
  </si>
  <si>
    <t>1AP-1CG-1DF-1DY-1GP-1GR-1GS</t>
  </si>
  <si>
    <t>0DW-0EB</t>
  </si>
  <si>
    <t>0AC-0AH-0EB-0EC-1GQ</t>
  </si>
  <si>
    <t>0EA-0EC-0ED-0EF</t>
  </si>
  <si>
    <t>EMPRESAS DE TRANSPORTE AEREO - AVIACION AGRICOLA</t>
  </si>
  <si>
    <t>0BT-0CR</t>
  </si>
  <si>
    <t>0BE-0BH-0BL-0BM-0BP-0BR-0BS-0CC-0CJ-0CK-0CR-0CW-0DA-0DC-0DH-0DL-0DP-0DR-0DS-0DT-0DU-0DV</t>
  </si>
  <si>
    <t>0BE-0BP-0CP-0DD-0DX-0DY</t>
  </si>
  <si>
    <t>0BR-0CR-0DH</t>
  </si>
  <si>
    <t>EMPRESAS DE TRANSPORTE AEREO - ESPECIAL DE CARGA</t>
  </si>
  <si>
    <t>MODALIDADES</t>
  </si>
  <si>
    <t>TOTAL EMPRESAS VIGENTES</t>
  </si>
  <si>
    <t>% COBERTURA</t>
  </si>
  <si>
    <t>TRANSPORTE AÉREO PASAJEROS REGULAR NACIONAL</t>
  </si>
  <si>
    <t>TRANSPORTE AÉREO PASAJEROS REGULAR INTERNACIONAL</t>
  </si>
  <si>
    <t>TRANSPORTE AÉREO CARGA NACIONAL</t>
  </si>
  <si>
    <t>TRANASPORTE AÉREO CARGA INTERNACIONAL</t>
  </si>
  <si>
    <t>TRANSPORTE AÉREO  COMERCIAL REGIONAL</t>
  </si>
  <si>
    <t>TRANSPORTE AÉREO ESPECIAL DE CARGA</t>
  </si>
  <si>
    <t>TRANSPORTE AÉREO  NO REGULAR  -AEROTAXIS</t>
  </si>
  <si>
    <t>TRABAJOS AÉREOS ESPECIALES - AVIACION AGRICOLA</t>
  </si>
  <si>
    <r>
      <t xml:space="preserve">TRABAJOS AÉREOS ESPECIALES: </t>
    </r>
    <r>
      <rPr>
        <sz val="10"/>
        <color indexed="8"/>
        <rFont val="Calibri"/>
        <family val="2"/>
      </rPr>
      <t>(Publicidad, aerofotografía, ambulancia, etc.)</t>
    </r>
  </si>
  <si>
    <t>TOTAL COBERTURA II SEMESTRE AÑO 2016</t>
  </si>
  <si>
    <t>TRANSPORTE AÉREO PASAJEROS REGULAR INTERNACIONAL: Air Frances, KLM, Turkish</t>
  </si>
  <si>
    <t>TRANSPORTE AÉREO CARGA INTERNACIONAL: ABX Air, Centurion, Martinair Holland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</si>
  <si>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Las siguientes empresas no presentaron costos de operación del I Semestre de 2017</t>
    </r>
  </si>
  <si>
    <t>TRANSPORTE AÉREO CARGA NACIONAL: Air Colombia, Selva</t>
  </si>
  <si>
    <t>TRABAJOS AÉREOS ESPECIALES: Medical Fly, SKY ambulance</t>
  </si>
  <si>
    <t>TRABAJOS AÉREOS ESPECIALES - AVIACION AGRICOLA:  SADELL</t>
  </si>
  <si>
    <t>COBERTURA COSTOS DE OPERACIÓN I SEMESTRE 2017</t>
  </si>
  <si>
    <t>BASE DE DATOS 16/08/2017</t>
  </si>
  <si>
    <t>CONCEPTOS</t>
  </si>
  <si>
    <t xml:space="preserve">Tripulación  </t>
  </si>
  <si>
    <t xml:space="preserve">Servicios Aeronaúticos </t>
  </si>
  <si>
    <t xml:space="preserve">Mantenimiento </t>
  </si>
  <si>
    <t>servicio de pasajeros</t>
  </si>
  <si>
    <t xml:space="preserve">Combustible </t>
  </si>
  <si>
    <t>Depreciación</t>
  </si>
  <si>
    <t xml:space="preserve">Arriendo </t>
  </si>
  <si>
    <t xml:space="preserve">Administración </t>
  </si>
  <si>
    <t>COSTOS  TOTALES</t>
  </si>
  <si>
    <t>Número Horas</t>
  </si>
  <si>
    <t>Número   Aeronaves</t>
  </si>
  <si>
    <t>I SEMESTRE 2016</t>
  </si>
  <si>
    <t>I SEMESTRE 2017</t>
  </si>
  <si>
    <t>Comparativo Costos de Operación Transporte regular Domestico I semestre</t>
  </si>
  <si>
    <t>Promedio</t>
  </si>
  <si>
    <t>CONTENIDO</t>
  </si>
  <si>
    <t>PAG</t>
  </si>
  <si>
    <t>CONCEPTO</t>
  </si>
  <si>
    <t>RELACION EMPRESA - TIPO DE AERONAVE</t>
  </si>
  <si>
    <t>COBERTURA</t>
  </si>
  <si>
    <t xml:space="preserve">EMPRESAS DE TRANSPORTE AEREO PASAJEROS NACIONAL REGULAR </t>
  </si>
  <si>
    <t>EMPRESAS DE TRANSPORTE AEREO CARGA NACIONAL</t>
  </si>
  <si>
    <t>EMPRESAS DE TRANSPORTE AEREO- AEROTAXIS</t>
  </si>
  <si>
    <t>TRABAJOS AEREOS ESPECIALES</t>
  </si>
  <si>
    <t>TRABAJOS AEREOS ESPECIALES - AVIACION AGRICOLA</t>
  </si>
  <si>
    <t>ESPECIAL DE CARGA</t>
  </si>
  <si>
    <t>COSTOS DE OPERACIÓN POR TIPO DE AERONAVE I SEMESTRE DE 2017</t>
  </si>
  <si>
    <t>GRAFICAS</t>
  </si>
  <si>
    <t>EMPRESAS DE   ESPECIAL</t>
  </si>
  <si>
    <t>TRANSPORTE AÉREO  COMERCIAL REGIONAL: Aeroexpreso del pacifico</t>
  </si>
  <si>
    <t>TRANSPORTE AÉREO  NO REGULAR  -AEROTAXIS: ASES, Central charter, Helijet, Nacional de Aviación, Sicher Helicopter, taxco, VIP Helicopters de colombia, Viana</t>
  </si>
  <si>
    <t>DE UN TOTAL DE 166 EMPRESAS VIGENTES CON LA OBLIGACIÓN DE PRESENTAR LOS INFORMES DE COSTOS DE OPERACIÓN DEL I SEMESTRE  DE 2017, 146 ESTABLECIMIENTOS AERONÁUTICOS PRESENTARON REPORTES, LO QUE  REPRESENTA EL 88 % DE COBERTURA. 1% MAS DE COBERTURA COMPARADO CON EL I SEMESTRE  DEL AÑO 2016.</t>
  </si>
  <si>
    <t>PARTICIPACIÓN %</t>
  </si>
  <si>
    <t>VARIACIÓN %</t>
  </si>
  <si>
    <t>No. EMPRE. PRESENTARÓN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</si>
</sst>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2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Tahoma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u/>
      <sz val="11"/>
      <color theme="3"/>
      <name val="Calibri"/>
      <family val="2"/>
    </font>
    <font>
      <b/>
      <u/>
      <sz val="11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5"/>
      <color theme="1"/>
      <name val="Tahoma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8"/>
      <name val="Arial"/>
      <family val="2"/>
    </font>
    <font>
      <b/>
      <sz val="13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u/>
      <sz val="14"/>
      <color theme="4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0" fontId="2" fillId="2" borderId="3" xfId="0" applyFont="1" applyFill="1" applyBorder="1" applyProtection="1">
      <protection locked="0"/>
    </xf>
    <xf numFmtId="0" fontId="0" fillId="6" borderId="2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5" fillId="10" borderId="5" xfId="0" applyFont="1" applyFill="1" applyBorder="1" applyAlignment="1">
      <alignment horizontal="center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/>
    </xf>
    <xf numFmtId="0" fontId="5" fillId="9" borderId="2" xfId="0" applyFont="1" applyFill="1" applyBorder="1"/>
    <xf numFmtId="0" fontId="5" fillId="9" borderId="15" xfId="0" applyFont="1" applyFill="1" applyBorder="1"/>
    <xf numFmtId="0" fontId="0" fillId="0" borderId="14" xfId="0" applyBorder="1" applyAlignment="1">
      <alignment horizontal="left"/>
    </xf>
    <xf numFmtId="164" fontId="0" fillId="0" borderId="2" xfId="1" applyNumberFormat="1" applyFont="1" applyBorder="1"/>
    <xf numFmtId="164" fontId="0" fillId="0" borderId="15" xfId="1" applyNumberFormat="1" applyFont="1" applyBorder="1"/>
    <xf numFmtId="164" fontId="0" fillId="0" borderId="0" xfId="0" applyNumberFormat="1"/>
    <xf numFmtId="0" fontId="2" fillId="7" borderId="11" xfId="0" applyFont="1" applyFill="1" applyBorder="1" applyProtection="1">
      <protection locked="0"/>
    </xf>
    <xf numFmtId="3" fontId="2" fillId="7" borderId="1" xfId="1" applyNumberFormat="1" applyFont="1" applyFill="1" applyBorder="1" applyProtection="1">
      <protection locked="0"/>
    </xf>
    <xf numFmtId="0" fontId="5" fillId="4" borderId="11" xfId="0" applyFont="1" applyFill="1" applyBorder="1" applyAlignment="1">
      <alignment horizontal="left"/>
    </xf>
    <xf numFmtId="164" fontId="5" fillId="4" borderId="12" xfId="1" applyNumberFormat="1" applyFont="1" applyFill="1" applyBorder="1"/>
    <xf numFmtId="164" fontId="5" fillId="4" borderId="13" xfId="1" applyNumberFormat="1" applyFont="1" applyFill="1" applyBorder="1"/>
    <xf numFmtId="0" fontId="0" fillId="0" borderId="19" xfId="0" applyBorder="1" applyAlignment="1">
      <alignment horizontal="left"/>
    </xf>
    <xf numFmtId="164" fontId="0" fillId="0" borderId="4" xfId="1" applyNumberFormat="1" applyFont="1" applyBorder="1"/>
    <xf numFmtId="164" fontId="0" fillId="0" borderId="20" xfId="1" applyNumberFormat="1" applyFont="1" applyBorder="1"/>
    <xf numFmtId="0" fontId="0" fillId="0" borderId="8" xfId="0" applyBorder="1" applyAlignment="1">
      <alignment horizontal="left"/>
    </xf>
    <xf numFmtId="164" fontId="0" fillId="0" borderId="9" xfId="1" applyNumberFormat="1" applyFont="1" applyBorder="1"/>
    <xf numFmtId="164" fontId="0" fillId="0" borderId="10" xfId="1" applyNumberFormat="1" applyFont="1" applyBorder="1"/>
    <xf numFmtId="0" fontId="9" fillId="0" borderId="19" xfId="0" applyFont="1" applyBorder="1" applyProtection="1">
      <protection locked="0"/>
    </xf>
    <xf numFmtId="165" fontId="10" fillId="0" borderId="4" xfId="2" applyNumberFormat="1" applyFont="1" applyBorder="1" applyProtection="1">
      <protection locked="0"/>
    </xf>
    <xf numFmtId="0" fontId="9" fillId="0" borderId="14" xfId="0" applyFont="1" applyBorder="1" applyProtection="1">
      <protection locked="0"/>
    </xf>
    <xf numFmtId="165" fontId="2" fillId="7" borderId="1" xfId="2" applyNumberFormat="1" applyFont="1" applyFill="1" applyBorder="1" applyProtection="1">
      <protection locked="0"/>
    </xf>
    <xf numFmtId="165" fontId="0" fillId="4" borderId="12" xfId="2" applyNumberFormat="1" applyFont="1" applyFill="1" applyBorder="1"/>
    <xf numFmtId="0" fontId="5" fillId="10" borderId="19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5" fillId="10" borderId="20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3" fontId="11" fillId="0" borderId="2" xfId="0" applyNumberFormat="1" applyFont="1" applyFill="1" applyBorder="1" applyAlignment="1" applyProtection="1">
      <alignment horizontal="right"/>
      <protection locked="0"/>
    </xf>
    <xf numFmtId="3" fontId="11" fillId="0" borderId="15" xfId="0" applyNumberFormat="1" applyFont="1" applyFill="1" applyBorder="1" applyAlignment="1" applyProtection="1">
      <alignment horizontal="right"/>
      <protection locked="0"/>
    </xf>
    <xf numFmtId="3" fontId="11" fillId="0" borderId="27" xfId="0" applyNumberFormat="1" applyFont="1" applyFill="1" applyBorder="1" applyAlignment="1" applyProtection="1">
      <alignment horizontal="right"/>
      <protection locked="0"/>
    </xf>
    <xf numFmtId="3" fontId="11" fillId="0" borderId="28" xfId="0" applyNumberFormat="1" applyFont="1" applyFill="1" applyBorder="1" applyAlignment="1" applyProtection="1">
      <alignment horizontal="right"/>
      <protection locked="0"/>
    </xf>
    <xf numFmtId="164" fontId="2" fillId="7" borderId="11" xfId="1" applyNumberFormat="1" applyFont="1" applyFill="1" applyBorder="1" applyProtection="1">
      <protection locked="0"/>
    </xf>
    <xf numFmtId="164" fontId="0" fillId="0" borderId="14" xfId="1" applyNumberFormat="1" applyFont="1" applyBorder="1" applyAlignment="1">
      <alignment horizontal="left"/>
    </xf>
    <xf numFmtId="164" fontId="0" fillId="0" borderId="29" xfId="1" applyNumberFormat="1" applyFont="1" applyBorder="1" applyAlignment="1">
      <alignment horizontal="left"/>
    </xf>
    <xf numFmtId="164" fontId="5" fillId="4" borderId="11" xfId="1" applyNumberFormat="1" applyFont="1" applyFill="1" applyBorder="1" applyAlignment="1">
      <alignment horizontal="left"/>
    </xf>
    <xf numFmtId="164" fontId="5" fillId="4" borderId="1" xfId="1" applyNumberFormat="1" applyFont="1" applyFill="1" applyBorder="1" applyAlignment="1">
      <alignment horizontal="left"/>
    </xf>
    <xf numFmtId="3" fontId="11" fillId="0" borderId="4" xfId="0" applyNumberFormat="1" applyFont="1" applyFill="1" applyBorder="1" applyAlignment="1" applyProtection="1">
      <alignment horizontal="right"/>
      <protection locked="0"/>
    </xf>
    <xf numFmtId="3" fontId="11" fillId="0" borderId="20" xfId="0" applyNumberFormat="1" applyFont="1" applyFill="1" applyBorder="1" applyAlignment="1" applyProtection="1">
      <alignment horizontal="right"/>
      <protection locked="0"/>
    </xf>
    <xf numFmtId="3" fontId="11" fillId="0" borderId="9" xfId="0" applyNumberFormat="1" applyFont="1" applyFill="1" applyBorder="1" applyAlignment="1" applyProtection="1">
      <alignment horizontal="right"/>
      <protection locked="0"/>
    </xf>
    <xf numFmtId="3" fontId="11" fillId="0" borderId="10" xfId="0" applyNumberFormat="1" applyFont="1" applyFill="1" applyBorder="1" applyAlignment="1" applyProtection="1">
      <alignment horizontal="right"/>
      <protection locked="0"/>
    </xf>
    <xf numFmtId="165" fontId="10" fillId="0" borderId="20" xfId="2" applyNumberFormat="1" applyFont="1" applyBorder="1" applyProtection="1">
      <protection locked="0"/>
    </xf>
    <xf numFmtId="165" fontId="0" fillId="4" borderId="13" xfId="2" applyNumberFormat="1" applyFont="1" applyFill="1" applyBorder="1"/>
    <xf numFmtId="0" fontId="5" fillId="10" borderId="4" xfId="0" applyFont="1" applyFill="1" applyBorder="1" applyAlignment="1">
      <alignment horizontal="center" vertical="center" wrapText="1"/>
    </xf>
    <xf numFmtId="0" fontId="5" fillId="10" borderId="20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Protection="1">
      <protection locked="0"/>
    </xf>
    <xf numFmtId="0" fontId="14" fillId="0" borderId="6" xfId="0" applyFont="1" applyBorder="1" applyAlignment="1" applyProtection="1">
      <alignment horizontal="center"/>
      <protection locked="0"/>
    </xf>
    <xf numFmtId="9" fontId="14" fillId="0" borderId="7" xfId="4" applyFont="1" applyBorder="1" applyAlignment="1" applyProtection="1">
      <alignment horizontal="center"/>
      <protection locked="0"/>
    </xf>
    <xf numFmtId="0" fontId="10" fillId="0" borderId="14" xfId="0" applyFont="1" applyBorder="1" applyProtection="1"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5" fillId="0" borderId="30" xfId="0" applyFont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 applyProtection="1">
      <alignment horizontal="center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31" xfId="0" applyFont="1" applyFill="1" applyBorder="1" applyAlignment="1" applyProtection="1">
      <alignment horizontal="center"/>
      <protection locked="0"/>
    </xf>
    <xf numFmtId="9" fontId="13" fillId="2" borderId="31" xfId="2" applyFont="1" applyFill="1" applyBorder="1" applyAlignment="1" applyProtection="1">
      <alignment horizontal="center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Protection="1">
      <protection locked="0"/>
    </xf>
    <xf numFmtId="0" fontId="0" fillId="0" borderId="0" xfId="0" applyProtection="1">
      <protection locked="0"/>
    </xf>
    <xf numFmtId="0" fontId="10" fillId="0" borderId="0" xfId="0" applyFont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/>
    <xf numFmtId="0" fontId="17" fillId="0" borderId="0" xfId="0" applyFont="1" applyAlignment="1" applyProtection="1"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2" fillId="7" borderId="16" xfId="0" applyFont="1" applyFill="1" applyBorder="1" applyAlignment="1" applyProtection="1">
      <alignment horizontal="center" vertical="center" wrapText="1"/>
      <protection locked="0"/>
    </xf>
    <xf numFmtId="0" fontId="2" fillId="7" borderId="18" xfId="0" applyFont="1" applyFill="1" applyBorder="1" applyAlignment="1" applyProtection="1">
      <alignment horizontal="center" vertical="center" wrapText="1"/>
      <protection locked="0"/>
    </xf>
    <xf numFmtId="0" fontId="11" fillId="0" borderId="32" xfId="0" applyFont="1" applyBorder="1" applyProtection="1">
      <protection locked="0"/>
    </xf>
    <xf numFmtId="164" fontId="0" fillId="0" borderId="33" xfId="1" applyNumberFormat="1" applyFont="1" applyBorder="1"/>
    <xf numFmtId="164" fontId="0" fillId="0" borderId="6" xfId="1" applyNumberFormat="1" applyFont="1" applyBorder="1"/>
    <xf numFmtId="165" fontId="0" fillId="0" borderId="6" xfId="2" applyNumberFormat="1" applyFont="1" applyBorder="1"/>
    <xf numFmtId="165" fontId="0" fillId="0" borderId="7" xfId="2" applyNumberFormat="1" applyFont="1" applyBorder="1"/>
    <xf numFmtId="0" fontId="11" fillId="0" borderId="34" xfId="0" applyFont="1" applyBorder="1" applyProtection="1">
      <protection locked="0"/>
    </xf>
    <xf numFmtId="164" fontId="0" fillId="0" borderId="35" xfId="1" applyNumberFormat="1" applyFont="1" applyBorder="1"/>
    <xf numFmtId="165" fontId="0" fillId="0" borderId="2" xfId="2" applyNumberFormat="1" applyFont="1" applyBorder="1"/>
    <xf numFmtId="165" fontId="0" fillId="0" borderId="15" xfId="2" applyNumberFormat="1" applyFont="1" applyBorder="1"/>
    <xf numFmtId="165" fontId="0" fillId="0" borderId="2" xfId="4" applyNumberFormat="1" applyFont="1" applyBorder="1"/>
    <xf numFmtId="165" fontId="0" fillId="0" borderId="15" xfId="4" applyNumberFormat="1" applyFont="1" applyBorder="1"/>
    <xf numFmtId="0" fontId="11" fillId="0" borderId="36" xfId="0" applyFont="1" applyBorder="1" applyProtection="1">
      <protection locked="0"/>
    </xf>
    <xf numFmtId="164" fontId="0" fillId="0" borderId="37" xfId="1" applyNumberFormat="1" applyFont="1" applyBorder="1"/>
    <xf numFmtId="164" fontId="0" fillId="0" borderId="27" xfId="1" applyNumberFormat="1" applyFont="1" applyBorder="1"/>
    <xf numFmtId="165" fontId="0" fillId="0" borderId="27" xfId="4" applyNumberFormat="1" applyFont="1" applyBorder="1"/>
    <xf numFmtId="165" fontId="0" fillId="0" borderId="28" xfId="4" applyNumberFormat="1" applyFont="1" applyBorder="1"/>
    <xf numFmtId="0" fontId="2" fillId="5" borderId="16" xfId="0" applyFont="1" applyFill="1" applyBorder="1" applyProtection="1">
      <protection locked="0"/>
    </xf>
    <xf numFmtId="164" fontId="2" fillId="5" borderId="16" xfId="1" applyNumberFormat="1" applyFont="1" applyFill="1" applyBorder="1" applyProtection="1">
      <protection locked="0"/>
    </xf>
    <xf numFmtId="164" fontId="2" fillId="5" borderId="12" xfId="1" applyNumberFormat="1" applyFont="1" applyFill="1" applyBorder="1" applyProtection="1">
      <protection locked="0"/>
    </xf>
    <xf numFmtId="9" fontId="2" fillId="5" borderId="12" xfId="4" applyFont="1" applyFill="1" applyBorder="1" applyProtection="1">
      <protection locked="0"/>
    </xf>
    <xf numFmtId="9" fontId="2" fillId="5" borderId="13" xfId="4" applyFont="1" applyFill="1" applyBorder="1" applyProtection="1">
      <protection locked="0"/>
    </xf>
    <xf numFmtId="0" fontId="11" fillId="0" borderId="38" xfId="0" applyFont="1" applyBorder="1" applyProtection="1">
      <protection locked="0"/>
    </xf>
    <xf numFmtId="164" fontId="0" fillId="0" borderId="39" xfId="1" applyNumberFormat="1" applyFont="1" applyBorder="1"/>
    <xf numFmtId="165" fontId="0" fillId="0" borderId="4" xfId="4" applyNumberFormat="1" applyFont="1" applyBorder="1"/>
    <xf numFmtId="165" fontId="0" fillId="0" borderId="20" xfId="4" applyNumberFormat="1" applyFont="1" applyBorder="1"/>
    <xf numFmtId="0" fontId="2" fillId="7" borderId="21" xfId="0" applyFont="1" applyFill="1" applyBorder="1" applyProtection="1">
      <protection locked="0"/>
    </xf>
    <xf numFmtId="164" fontId="2" fillId="7" borderId="21" xfId="1" applyNumberFormat="1" applyFont="1" applyFill="1" applyBorder="1" applyProtection="1">
      <protection locked="0"/>
    </xf>
    <xf numFmtId="164" fontId="2" fillId="7" borderId="40" xfId="1" applyNumberFormat="1" applyFont="1" applyFill="1" applyBorder="1" applyProtection="1">
      <protection locked="0"/>
    </xf>
    <xf numFmtId="9" fontId="2" fillId="7" borderId="40" xfId="4" applyFont="1" applyFill="1" applyBorder="1" applyProtection="1">
      <protection locked="0"/>
    </xf>
    <xf numFmtId="9" fontId="2" fillId="7" borderId="41" xfId="4" applyFont="1" applyFill="1" applyBorder="1" applyProtection="1">
      <protection locked="0"/>
    </xf>
    <xf numFmtId="9" fontId="0" fillId="0" borderId="6" xfId="4" applyFont="1" applyBorder="1"/>
    <xf numFmtId="0" fontId="11" fillId="0" borderId="42" xfId="0" applyFont="1" applyBorder="1" applyAlignment="1" applyProtection="1">
      <alignment wrapText="1"/>
      <protection locked="0"/>
    </xf>
    <xf numFmtId="164" fontId="0" fillId="0" borderId="43" xfId="1" applyNumberFormat="1" applyFont="1" applyBorder="1"/>
    <xf numFmtId="9" fontId="0" fillId="0" borderId="9" xfId="4" applyFont="1" applyBorder="1"/>
    <xf numFmtId="165" fontId="0" fillId="0" borderId="41" xfId="4" applyNumberFormat="1" applyFont="1" applyBorder="1"/>
    <xf numFmtId="0" fontId="7" fillId="4" borderId="0" xfId="3" applyFont="1" applyFill="1" applyBorder="1" applyAlignment="1" applyProtection="1">
      <alignment horizontal="center" vertical="center"/>
      <protection locked="0"/>
    </xf>
    <xf numFmtId="0" fontId="8" fillId="4" borderId="0" xfId="3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 applyProtection="1">
      <alignment horizontal="center" wrapText="1"/>
      <protection locked="0"/>
    </xf>
    <xf numFmtId="165" fontId="10" fillId="0" borderId="0" xfId="2" applyNumberFormat="1" applyFont="1" applyBorder="1" applyProtection="1">
      <protection locked="0"/>
    </xf>
    <xf numFmtId="165" fontId="2" fillId="7" borderId="0" xfId="2" applyNumberFormat="1" applyFont="1" applyFill="1" applyBorder="1" applyProtection="1">
      <protection locked="0"/>
    </xf>
    <xf numFmtId="165" fontId="0" fillId="4" borderId="0" xfId="2" applyNumberFormat="1" applyFont="1" applyFill="1" applyBorder="1"/>
    <xf numFmtId="165" fontId="0" fillId="0" borderId="0" xfId="2" applyNumberFormat="1" applyFont="1"/>
    <xf numFmtId="0" fontId="1" fillId="0" borderId="0" xfId="5" applyProtection="1">
      <protection locked="0"/>
    </xf>
    <xf numFmtId="0" fontId="19" fillId="2" borderId="3" xfId="5" applyFont="1" applyFill="1" applyBorder="1" applyAlignment="1" applyProtection="1">
      <alignment horizontal="center"/>
      <protection locked="0"/>
    </xf>
    <xf numFmtId="0" fontId="20" fillId="0" borderId="5" xfId="5" applyFont="1" applyBorder="1" applyAlignment="1" applyProtection="1">
      <alignment horizontal="center" wrapText="1"/>
      <protection locked="0"/>
    </xf>
    <xf numFmtId="0" fontId="20" fillId="0" borderId="14" xfId="5" applyFont="1" applyBorder="1" applyAlignment="1" applyProtection="1">
      <alignment horizontal="center" wrapText="1"/>
      <protection locked="0"/>
    </xf>
    <xf numFmtId="0" fontId="21" fillId="0" borderId="15" xfId="3" applyFont="1" applyBorder="1"/>
    <xf numFmtId="0" fontId="20" fillId="0" borderId="8" xfId="5" applyFont="1" applyBorder="1" applyAlignment="1" applyProtection="1">
      <alignment horizontal="center" wrapText="1"/>
      <protection locked="0"/>
    </xf>
    <xf numFmtId="0" fontId="21" fillId="0" borderId="10" xfId="3" applyFont="1" applyBorder="1"/>
    <xf numFmtId="0" fontId="19" fillId="2" borderId="16" xfId="5" applyFont="1" applyFill="1" applyBorder="1" applyAlignment="1" applyProtection="1">
      <alignment horizontal="center"/>
      <protection locked="0"/>
    </xf>
    <xf numFmtId="0" fontId="1" fillId="2" borderId="18" xfId="5" applyFill="1" applyBorder="1" applyAlignment="1" applyProtection="1">
      <alignment horizontal="center"/>
      <protection locked="0"/>
    </xf>
    <xf numFmtId="0" fontId="19" fillId="8" borderId="16" xfId="5" applyFont="1" applyFill="1" applyBorder="1" applyAlignment="1" applyProtection="1">
      <alignment horizontal="center"/>
      <protection locked="0"/>
    </xf>
    <xf numFmtId="0" fontId="19" fillId="8" borderId="18" xfId="5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2" fillId="2" borderId="16" xfId="0" applyFont="1" applyFill="1" applyBorder="1" applyAlignment="1" applyProtection="1">
      <alignment horizontal="center" wrapText="1"/>
      <protection locked="0"/>
    </xf>
    <xf numFmtId="0" fontId="12" fillId="2" borderId="17" xfId="0" applyFont="1" applyFill="1" applyBorder="1" applyAlignment="1" applyProtection="1">
      <alignment horizontal="center" wrapText="1"/>
      <protection locked="0"/>
    </xf>
    <xf numFmtId="0" fontId="12" fillId="2" borderId="18" xfId="0" applyFont="1" applyFill="1" applyBorder="1" applyAlignment="1" applyProtection="1">
      <alignment horizontal="center" wrapText="1"/>
      <protection locked="0"/>
    </xf>
    <xf numFmtId="0" fontId="10" fillId="3" borderId="16" xfId="0" applyFont="1" applyFill="1" applyBorder="1" applyAlignment="1" applyProtection="1">
      <alignment horizontal="center" vertical="top" wrapText="1"/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10" fillId="3" borderId="18" xfId="0" applyFont="1" applyFill="1" applyBorder="1" applyAlignment="1" applyProtection="1">
      <alignment horizontal="center" vertical="top" wrapText="1"/>
      <protection locked="0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8" fillId="4" borderId="21" xfId="3" applyFont="1" applyFill="1" applyBorder="1" applyAlignment="1" applyProtection="1">
      <alignment horizontal="center" vertical="center"/>
      <protection locked="0"/>
    </xf>
    <xf numFmtId="0" fontId="8" fillId="4" borderId="22" xfId="3" applyFont="1" applyFill="1" applyBorder="1" applyAlignment="1" applyProtection="1">
      <alignment horizontal="center" vertical="center"/>
      <protection locked="0"/>
    </xf>
    <xf numFmtId="0" fontId="8" fillId="4" borderId="26" xfId="3" applyFont="1" applyFill="1" applyBorder="1" applyAlignment="1" applyProtection="1">
      <alignment horizontal="center" vertical="center"/>
      <protection locked="0"/>
    </xf>
    <xf numFmtId="0" fontId="7" fillId="4" borderId="23" xfId="3" applyFont="1" applyFill="1" applyBorder="1" applyAlignment="1" applyProtection="1">
      <alignment horizontal="center" vertical="center"/>
      <protection locked="0"/>
    </xf>
    <xf numFmtId="0" fontId="7" fillId="4" borderId="24" xfId="3" applyFont="1" applyFill="1" applyBorder="1" applyAlignment="1" applyProtection="1">
      <alignment horizontal="center" vertical="center"/>
      <protection locked="0"/>
    </xf>
    <xf numFmtId="0" fontId="7" fillId="4" borderId="25" xfId="3" applyFont="1" applyFill="1" applyBorder="1" applyAlignment="1" applyProtection="1">
      <alignment horizontal="center" vertical="center"/>
      <protection locked="0"/>
    </xf>
    <xf numFmtId="0" fontId="5" fillId="5" borderId="16" xfId="0" applyFont="1" applyFill="1" applyBorder="1" applyAlignment="1" applyProtection="1">
      <alignment horizontal="center" wrapText="1"/>
      <protection locked="0"/>
    </xf>
    <xf numFmtId="0" fontId="5" fillId="5" borderId="17" xfId="0" applyFont="1" applyFill="1" applyBorder="1" applyAlignment="1" applyProtection="1">
      <alignment horizontal="center" wrapText="1"/>
      <protection locked="0"/>
    </xf>
    <xf numFmtId="0" fontId="5" fillId="5" borderId="18" xfId="0" applyFont="1" applyFill="1" applyBorder="1" applyAlignment="1" applyProtection="1">
      <alignment horizontal="center" wrapText="1"/>
      <protection locked="0"/>
    </xf>
  </cellXfs>
  <cellStyles count="6">
    <cellStyle name="Hipervínculo" xfId="3" builtinId="8"/>
    <cellStyle name="Millares" xfId="1" builtinId="3"/>
    <cellStyle name="Normal" xfId="0" builtinId="0"/>
    <cellStyle name="Normal 2" xfId="5"/>
    <cellStyle name="Porcentaje" xfId="2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717663507495647"/>
          <c:y val="0.16464245220468518"/>
          <c:w val="0.76067352513411712"/>
          <c:h val="0.74545351113621994"/>
        </c:manualLayout>
      </c:layout>
      <c:pie3DChart>
        <c:varyColors val="1"/>
        <c:ser>
          <c:idx val="0"/>
          <c:order val="0"/>
          <c:tx>
            <c:strRef>
              <c:f>Cobertura!$D$4</c:f>
              <c:strCache>
                <c:ptCount val="1"/>
                <c:pt idx="0">
                  <c:v>% COBERTURA</c:v>
                </c:pt>
              </c:strCache>
            </c:strRef>
          </c:tx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1F-4AEF-8F88-FB105BD0BE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1F-4AEF-8F88-FB105BD0BE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1F-4AEF-8F88-FB105BD0BEC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F1F-4AEF-8F88-FB105BD0BEC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F1F-4AEF-8F88-FB105BD0BEC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F1F-4AEF-8F88-FB105BD0BEC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F1F-4AEF-8F88-FB105BD0BEC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F1F-4AEF-8F88-FB105BD0BEC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F1F-4AEF-8F88-FB105BD0BECC}"/>
              </c:ext>
            </c:extLst>
          </c:dPt>
          <c:dLbls>
            <c:dLbl>
              <c:idx val="2"/>
              <c:layout>
                <c:manualLayout>
                  <c:x val="-1.1014728530834472E-2"/>
                  <c:y val="-3.94514759729107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1F-4AEF-8F88-FB105BD0BECC}"/>
                </c:ext>
              </c:extLst>
            </c:dLbl>
            <c:dLbl>
              <c:idx val="3"/>
              <c:layout>
                <c:manualLayout>
                  <c:x val="-7.3585822433352849E-2"/>
                  <c:y val="-4.03973947700981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1F-4AEF-8F88-FB105BD0BECC}"/>
                </c:ext>
              </c:extLst>
            </c:dLbl>
            <c:dLbl>
              <c:idx val="4"/>
              <c:layout>
                <c:manualLayout>
                  <c:x val="-1.6623355964801922E-2"/>
                  <c:y val="-2.0904053659959172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1F-4AEF-8F88-FB105BD0BECC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Cobertura!$A$5:$A$13</c:f>
              <c:strCache>
                <c:ptCount val="9"/>
                <c:pt idx="0">
                  <c:v>TRANSPORTE AÉREO PASAJEROS REGULAR NACIONAL</c:v>
                </c:pt>
                <c:pt idx="1">
                  <c:v>TRANSPORTE AÉREO PASAJEROS REGULAR INTERNACIONAL</c:v>
                </c:pt>
                <c:pt idx="2">
                  <c:v>TRANSPORTE AÉREO CARGA NACIONAL</c:v>
                </c:pt>
                <c:pt idx="3">
                  <c:v>TRANASPORTE AÉREO CARGA INTERNACIONAL</c:v>
                </c:pt>
                <c:pt idx="4">
                  <c:v>TRANSPORTE AÉREO  COMERCIAL REGIONAL</c:v>
                </c:pt>
                <c:pt idx="5">
                  <c:v>TRANSPORTE AÉREO ESPECIAL DE CARGA</c:v>
                </c:pt>
                <c:pt idx="6">
                  <c:v>TRANSPORTE AÉREO  NO REGULAR  -AEROTAXIS</c:v>
                </c:pt>
                <c:pt idx="7">
                  <c:v>TRABAJOS AÉREOS ESPECIALES - AVIACION AGRICOLA</c:v>
                </c:pt>
                <c:pt idx="8">
                  <c:v>TRABAJOS AÉREOS ESPECIALES: (Publicidad, aerofotografía, ambulancia, etc.)</c:v>
                </c:pt>
              </c:strCache>
            </c:strRef>
          </c:cat>
          <c:val>
            <c:numRef>
              <c:f>Cobertura!$D$5:$D$13</c:f>
              <c:numCache>
                <c:formatCode>0%</c:formatCode>
                <c:ptCount val="9"/>
                <c:pt idx="0">
                  <c:v>1</c:v>
                </c:pt>
                <c:pt idx="1">
                  <c:v>0.86206896551724133</c:v>
                </c:pt>
                <c:pt idx="2">
                  <c:v>0.75</c:v>
                </c:pt>
                <c:pt idx="3">
                  <c:v>0.75</c:v>
                </c:pt>
                <c:pt idx="4">
                  <c:v>0.66666666666666663</c:v>
                </c:pt>
                <c:pt idx="5">
                  <c:v>1</c:v>
                </c:pt>
                <c:pt idx="6">
                  <c:v>0.87037037037037035</c:v>
                </c:pt>
                <c:pt idx="7">
                  <c:v>0.97058823529411764</c:v>
                </c:pt>
                <c:pt idx="8">
                  <c:v>0.88235294117647056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1F-4AEF-8F88-FB105BD0B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shade val="30000"/>
            <a:satMod val="115000"/>
          </a:schemeClr>
        </a:gs>
        <a:gs pos="50000">
          <a:schemeClr val="accent1">
            <a:shade val="67500"/>
            <a:satMod val="115000"/>
          </a:schemeClr>
        </a:gs>
        <a:gs pos="100000">
          <a:schemeClr val="accent1">
            <a:shade val="100000"/>
            <a:satMod val="115000"/>
          </a:schemeClr>
        </a:gs>
      </a:gsLst>
      <a:path path="circle">
        <a:fillToRect l="100000" b="100000"/>
      </a:path>
      <a:tileRect t="-100000" r="-10000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Variación % I semestre 2016 - I semestre 2017</a:t>
            </a:r>
          </a:p>
        </c:rich>
      </c:tx>
      <c:layout>
        <c:manualLayout>
          <c:xMode val="edge"/>
          <c:yMode val="edge"/>
          <c:x val="0.25046188519913271"/>
          <c:y val="9.473685780967390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9927536231884056E-2"/>
          <c:y val="0.13034173612916591"/>
          <c:w val="0.96014492753623193"/>
          <c:h val="0.80257753165206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Graficas!$F$6</c:f>
              <c:strCache>
                <c:ptCount val="1"/>
                <c:pt idx="0">
                  <c:v>VARIACIÓN %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50800" algn="tl" rotWithShape="0">
                <a:srgbClr val="000000">
                  <a:alpha val="64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50800" algn="tl" rotWithShape="0">
                  <a:srgbClr val="000000">
                    <a:alpha val="64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06A-4CCD-9109-1F981A5FB1B3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50800" algn="tl" rotWithShape="0">
                  <a:srgbClr val="000000">
                    <a:alpha val="64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06A-4CCD-9109-1F981A5FB1B3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50800" algn="tl" rotWithShape="0">
                  <a:srgbClr val="000000">
                    <a:alpha val="64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06A-4CCD-9109-1F981A5FB1B3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50800" algn="tl" rotWithShape="0">
                  <a:srgbClr val="000000">
                    <a:alpha val="64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06A-4CCD-9109-1F981A5FB1B3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50800" algn="tl" rotWithShape="0">
                  <a:srgbClr val="000000">
                    <a:alpha val="64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06A-4CCD-9109-1F981A5FB1B3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50800" algn="tl" rotWithShape="0">
                  <a:srgbClr val="000000">
                    <a:alpha val="64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06A-4CCD-9109-1F981A5FB1B3}"/>
              </c:ext>
            </c:extLst>
          </c:dPt>
          <c:dPt>
            <c:idx val="7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50800" algn="tl" rotWithShape="0">
                  <a:srgbClr val="000000">
                    <a:alpha val="64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06A-4CCD-9109-1F981A5FB1B3}"/>
              </c:ext>
            </c:extLst>
          </c:dPt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50800" algn="tl" rotWithShape="0">
                  <a:srgbClr val="000000">
                    <a:alpha val="64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06A-4CCD-9109-1F981A5FB1B3}"/>
              </c:ext>
            </c:extLst>
          </c:dPt>
          <c:dPt>
            <c:idx val="9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50800" algn="tl" rotWithShape="0">
                  <a:srgbClr val="000000">
                    <a:alpha val="64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06A-4CCD-9109-1F981A5FB1B3}"/>
              </c:ext>
            </c:extLst>
          </c:dPt>
          <c:dLbls>
            <c:dLbl>
              <c:idx val="0"/>
              <c:layout>
                <c:manualLayout>
                  <c:x val="1.2698409524207093E-2"/>
                  <c:y val="8.0600520414211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6A-4CCD-9109-1F981A5FB1B3}"/>
                </c:ext>
              </c:extLst>
            </c:dLbl>
            <c:dLbl>
              <c:idx val="1"/>
              <c:layout>
                <c:manualLayout>
                  <c:x val="1.5873011905258836E-2"/>
                  <c:y val="5.12865845267842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6A-4CCD-9109-1F981A5FB1B3}"/>
                </c:ext>
              </c:extLst>
            </c:dLbl>
            <c:dLbl>
              <c:idx val="2"/>
              <c:layout>
                <c:manualLayout>
                  <c:x val="1.5873011905258867E-2"/>
                  <c:y val="7.56128093327199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6A-4CCD-9109-1F981A5FB1B3}"/>
                </c:ext>
              </c:extLst>
            </c:dLbl>
            <c:dLbl>
              <c:idx val="3"/>
              <c:layout>
                <c:manualLayout>
                  <c:x val="1.7460313095784753E-2"/>
                  <c:y val="3.25091882990089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06A-4CCD-9109-1F981A5FB1B3}"/>
                </c:ext>
              </c:extLst>
            </c:dLbl>
            <c:dLbl>
              <c:idx val="5"/>
              <c:layout>
                <c:manualLayout>
                  <c:x val="0"/>
                  <c:y val="2.02109835194666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6A-4CCD-9109-1F981A5FB1B3}"/>
                </c:ext>
              </c:extLst>
            </c:dLbl>
            <c:dLbl>
              <c:idx val="8"/>
              <c:layout>
                <c:manualLayout>
                  <c:x val="3.486405911217626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06A-4CCD-9109-1F981A5FB1B3}"/>
                </c:ext>
              </c:extLst>
            </c:dLbl>
            <c:dLbl>
              <c:idx val="9"/>
              <c:layout>
                <c:manualLayout>
                  <c:x val="4.4376925710379805E-4"/>
                  <c:y val="1.366443574739084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06A-4CCD-9109-1F981A5FB1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Graficas!$B$7:$B$20</c15:sqref>
                  </c15:fullRef>
                </c:ext>
              </c:extLst>
              <c:f>(Graficas!$B$7:$B$14,Graficas!$B$16:$B$18)</c:f>
              <c:strCache>
                <c:ptCount val="11"/>
                <c:pt idx="0">
                  <c:v>Tripulación  </c:v>
                </c:pt>
                <c:pt idx="1">
                  <c:v>Seguros</c:v>
                </c:pt>
                <c:pt idx="2">
                  <c:v>Servicios Aeronaúticos </c:v>
                </c:pt>
                <c:pt idx="3">
                  <c:v>Mantenimiento </c:v>
                </c:pt>
                <c:pt idx="4">
                  <c:v>servicio de pasajeros</c:v>
                </c:pt>
                <c:pt idx="5">
                  <c:v>Combustible </c:v>
                </c:pt>
                <c:pt idx="6">
                  <c:v>Depreciación</c:v>
                </c:pt>
                <c:pt idx="7">
                  <c:v>Arriendo </c:v>
                </c:pt>
                <c:pt idx="8">
                  <c:v>Administración </c:v>
                </c:pt>
                <c:pt idx="9">
                  <c:v>Ventas</c:v>
                </c:pt>
                <c:pt idx="10">
                  <c:v>Financieros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Graficas!$F$7:$F$20</c15:sqref>
                  </c15:fullRef>
                </c:ext>
              </c:extLst>
              <c:f>(Graficas!$F$7:$F$14,Graficas!$F$16:$F$18)</c:f>
              <c:numCache>
                <c:formatCode>0.0%</c:formatCode>
                <c:ptCount val="11"/>
                <c:pt idx="0">
                  <c:v>-0.15505714644375679</c:v>
                </c:pt>
                <c:pt idx="1">
                  <c:v>-0.43327421618690731</c:v>
                </c:pt>
                <c:pt idx="2">
                  <c:v>-0.1510817307498048</c:v>
                </c:pt>
                <c:pt idx="3">
                  <c:v>-0.12759384704700338</c:v>
                </c:pt>
                <c:pt idx="4">
                  <c:v>5.3898545993161129E-2</c:v>
                </c:pt>
                <c:pt idx="5">
                  <c:v>0.11290409408518864</c:v>
                </c:pt>
                <c:pt idx="6">
                  <c:v>0.22270374241954483</c:v>
                </c:pt>
                <c:pt idx="7">
                  <c:v>-0.16313493502568555</c:v>
                </c:pt>
                <c:pt idx="8">
                  <c:v>-8.245754459727539E-2</c:v>
                </c:pt>
                <c:pt idx="9">
                  <c:v>-7.1761811958908517E-2</c:v>
                </c:pt>
                <c:pt idx="10">
                  <c:v>-0.18907571263003398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06A-4CCD-9109-1F981A5FB1B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755107792"/>
        <c:axId val="755108880"/>
      </c:barChart>
      <c:catAx>
        <c:axId val="755107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108880"/>
        <c:crosses val="autoZero"/>
        <c:auto val="1"/>
        <c:lblAlgn val="ctr"/>
        <c:lblOffset val="100"/>
        <c:noMultiLvlLbl val="0"/>
      </c:catAx>
      <c:valAx>
        <c:axId val="7551088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10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cap="all" baseline="0">
                <a:effectLst/>
              </a:rPr>
              <a:t>Participación %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Graficas!$E$6</c:f>
              <c:strCache>
                <c:ptCount val="1"/>
                <c:pt idx="0">
                  <c:v>PARTICIPACIÓN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CC4-4DE2-80A2-44958851E2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CC4-4DE2-80A2-44958851E2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CC4-4DE2-80A2-44958851E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0CC4-4DE2-80A2-44958851E2B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0CC4-4DE2-80A2-44958851E2B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0CC4-4DE2-80A2-44958851E2B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0CC4-4DE2-80A2-44958851E2B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0CC4-4DE2-80A2-44958851E2B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0CC4-4DE2-80A2-44958851E2B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0CC4-4DE2-80A2-44958851E2B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0CC4-4DE2-80A2-44958851E2BC}"/>
              </c:ext>
            </c:extLst>
          </c:dPt>
          <c:dLbls>
            <c:dLbl>
              <c:idx val="0"/>
              <c:layout>
                <c:manualLayout>
                  <c:x val="-1.7369849224237972E-2"/>
                  <c:y val="-7.322654814088173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C4-4DE2-80A2-44958851E2B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CC4-4DE2-80A2-44958851E2BC}"/>
                </c:ext>
              </c:extLst>
            </c:dLbl>
            <c:dLbl>
              <c:idx val="2"/>
              <c:layout>
                <c:manualLayout>
                  <c:x val="0"/>
                  <c:y val="9.763539752117541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C4-4DE2-80A2-44958851E2B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CC4-4DE2-80A2-44958851E2B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CC4-4DE2-80A2-44958851E2B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0CC4-4DE2-80A2-44958851E2B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0CC4-4DE2-80A2-44958851E2BC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0CC4-4DE2-80A2-44958851E2BC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0CC4-4DE2-80A2-44958851E2B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0CC4-4DE2-80A2-44958851E2BC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0CC4-4DE2-80A2-44958851E2B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Graficas!$B$7:$B$20</c15:sqref>
                  </c15:fullRef>
                </c:ext>
              </c:extLst>
              <c:f>(Graficas!$B$7:$B$14,Graficas!$B$16:$B$18)</c:f>
              <c:strCache>
                <c:ptCount val="11"/>
                <c:pt idx="0">
                  <c:v>Tripulación  </c:v>
                </c:pt>
                <c:pt idx="1">
                  <c:v>Seguros</c:v>
                </c:pt>
                <c:pt idx="2">
                  <c:v>Servicios Aeronaúticos </c:v>
                </c:pt>
                <c:pt idx="3">
                  <c:v>Mantenimiento </c:v>
                </c:pt>
                <c:pt idx="4">
                  <c:v>servicio de pasajeros</c:v>
                </c:pt>
                <c:pt idx="5">
                  <c:v>Combustible </c:v>
                </c:pt>
                <c:pt idx="6">
                  <c:v>Depreciación</c:v>
                </c:pt>
                <c:pt idx="7">
                  <c:v>Arriendo </c:v>
                </c:pt>
                <c:pt idx="8">
                  <c:v>Administración </c:v>
                </c:pt>
                <c:pt idx="9">
                  <c:v>Ventas</c:v>
                </c:pt>
                <c:pt idx="10">
                  <c:v>Financieros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Graficas!$E$7:$E$20</c15:sqref>
                  </c15:fullRef>
                </c:ext>
              </c:extLst>
              <c:f>(Graficas!$E$7:$E$14,Graficas!$E$16:$E$18)</c:f>
              <c:numCache>
                <c:formatCode>0.0%</c:formatCode>
                <c:ptCount val="11"/>
                <c:pt idx="0">
                  <c:v>7.4093373947108535E-2</c:v>
                </c:pt>
                <c:pt idx="1">
                  <c:v>3.9466684357645637E-3</c:v>
                </c:pt>
                <c:pt idx="2">
                  <c:v>9.4177199375876403E-2</c:v>
                </c:pt>
                <c:pt idx="3">
                  <c:v>0.13949585965382968</c:v>
                </c:pt>
                <c:pt idx="4">
                  <c:v>5.1203442217509242E-2</c:v>
                </c:pt>
                <c:pt idx="5">
                  <c:v>0.21570333936442049</c:v>
                </c:pt>
                <c:pt idx="6">
                  <c:v>3.842687470983084E-2</c:v>
                </c:pt>
                <c:pt idx="7">
                  <c:v>0.15792954487362276</c:v>
                </c:pt>
                <c:pt idx="8">
                  <c:v>8.7161577626156922E-2</c:v>
                </c:pt>
                <c:pt idx="9">
                  <c:v>0.10630835554770458</c:v>
                </c:pt>
                <c:pt idx="10">
                  <c:v>3.155376424817611E-2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6-0CC4-4DE2-80A2-44958851E2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0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7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8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9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9ED53EE4-B171-4636-9D99-1391B42ECD4C}" type="presOf" srcId="{68F7D726-AF0A-4AF7-9546-A7EDBD1F3B11}" destId="{96B3249A-9A0B-43AB-8EDB-F95E519C1FB5}" srcOrd="0" destOrd="0" presId="urn:microsoft.com/office/officeart/2005/8/layout/arrow6"/>
    <dgm:cxn modelId="{D3BFB3CE-2905-4DD3-8121-2E93B91E072D}" type="presOf" srcId="{E74D16AB-5F8F-4E8F-BC84-5572B0FB785A}" destId="{6C04C486-E73C-44D2-8447-1F2617F66B56}" srcOrd="0" destOrd="0" presId="urn:microsoft.com/office/officeart/2005/8/layout/arrow6"/>
    <dgm:cxn modelId="{C02A1CFD-86E8-433E-8EFB-0A64E4667B09}" type="presOf" srcId="{0F8C2BCC-AA10-4984-8155-700AB3494C7E}" destId="{10ABE0D2-B663-4ECD-81F0-F5199053308E}" srcOrd="0" destOrd="0" presId="urn:microsoft.com/office/officeart/2005/8/layout/arrow6"/>
    <dgm:cxn modelId="{B5F4BA79-D061-4F92-A5F8-41BBAF32F8AB}" type="presParOf" srcId="{6C04C486-E73C-44D2-8447-1F2617F66B56}" destId="{6E188A49-09A8-4F2B-828D-D1856F63D85D}" srcOrd="0" destOrd="0" presId="urn:microsoft.com/office/officeart/2005/8/layout/arrow6"/>
    <dgm:cxn modelId="{9329588E-590B-473C-97CA-8C04CAF05907}" type="presParOf" srcId="{6C04C486-E73C-44D2-8447-1F2617F66B56}" destId="{10ABE0D2-B663-4ECD-81F0-F5199053308E}" srcOrd="1" destOrd="0" presId="urn:microsoft.com/office/officeart/2005/8/layout/arrow6"/>
    <dgm:cxn modelId="{44BEF34C-1625-4243-873E-CCFED4B88335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10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EF40AC1E-1ACA-45A8-B492-8E8B84718E72}" type="presOf" srcId="{0F8C2BCC-AA10-4984-8155-700AB3494C7E}" destId="{10ABE0D2-B663-4ECD-81F0-F5199053308E}" srcOrd="0" destOrd="0" presId="urn:microsoft.com/office/officeart/2005/8/layout/arrow6"/>
    <dgm:cxn modelId="{16C9A341-18A9-4E59-A261-1CB43713F66B}" type="presOf" srcId="{68F7D726-AF0A-4AF7-9546-A7EDBD1F3B11}" destId="{96B3249A-9A0B-43AB-8EDB-F95E519C1FB5}" srcOrd="0" destOrd="0" presId="urn:microsoft.com/office/officeart/2005/8/layout/arrow6"/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E742890B-026E-411A-8C6B-69B6D134F0D5}" type="presOf" srcId="{E74D16AB-5F8F-4E8F-BC84-5572B0FB785A}" destId="{6C04C486-E73C-44D2-8447-1F2617F66B56}" srcOrd="0" destOrd="0" presId="urn:microsoft.com/office/officeart/2005/8/layout/arrow6"/>
    <dgm:cxn modelId="{FA0B26D5-2689-4C6C-AE4E-6C403A237C9D}" type="presParOf" srcId="{6C04C486-E73C-44D2-8447-1F2617F66B56}" destId="{6E188A49-09A8-4F2B-828D-D1856F63D85D}" srcOrd="0" destOrd="0" presId="urn:microsoft.com/office/officeart/2005/8/layout/arrow6"/>
    <dgm:cxn modelId="{83FAEE1D-162E-4D38-B3AA-C129885758C9}" type="presParOf" srcId="{6C04C486-E73C-44D2-8447-1F2617F66B56}" destId="{10ABE0D2-B663-4ECD-81F0-F5199053308E}" srcOrd="1" destOrd="0" presId="urn:microsoft.com/office/officeart/2005/8/layout/arrow6"/>
    <dgm:cxn modelId="{8B831F6F-0B71-46CE-B68F-02990A88E6E2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9ED53EE4-B171-4636-9D99-1391B42ECD4C}" type="presOf" srcId="{68F7D726-AF0A-4AF7-9546-A7EDBD1F3B11}" destId="{96B3249A-9A0B-43AB-8EDB-F95E519C1FB5}" srcOrd="0" destOrd="0" presId="urn:microsoft.com/office/officeart/2005/8/layout/arrow6"/>
    <dgm:cxn modelId="{D3BFB3CE-2905-4DD3-8121-2E93B91E072D}" type="presOf" srcId="{E74D16AB-5F8F-4E8F-BC84-5572B0FB785A}" destId="{6C04C486-E73C-44D2-8447-1F2617F66B56}" srcOrd="0" destOrd="0" presId="urn:microsoft.com/office/officeart/2005/8/layout/arrow6"/>
    <dgm:cxn modelId="{C02A1CFD-86E8-433E-8EFB-0A64E4667B09}" type="presOf" srcId="{0F8C2BCC-AA10-4984-8155-700AB3494C7E}" destId="{10ABE0D2-B663-4ECD-81F0-F5199053308E}" srcOrd="0" destOrd="0" presId="urn:microsoft.com/office/officeart/2005/8/layout/arrow6"/>
    <dgm:cxn modelId="{B5F4BA79-D061-4F92-A5F8-41BBAF32F8AB}" type="presParOf" srcId="{6C04C486-E73C-44D2-8447-1F2617F66B56}" destId="{6E188A49-09A8-4F2B-828D-D1856F63D85D}" srcOrd="0" destOrd="0" presId="urn:microsoft.com/office/officeart/2005/8/layout/arrow6"/>
    <dgm:cxn modelId="{9329588E-590B-473C-97CA-8C04CAF05907}" type="presParOf" srcId="{6C04C486-E73C-44D2-8447-1F2617F66B56}" destId="{10ABE0D2-B663-4ECD-81F0-F5199053308E}" srcOrd="1" destOrd="0" presId="urn:microsoft.com/office/officeart/2005/8/layout/arrow6"/>
    <dgm:cxn modelId="{44BEF34C-1625-4243-873E-CCFED4B88335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7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28CFF940-33A4-467A-9839-0471E482556F}" type="presOf" srcId="{E74D16AB-5F8F-4E8F-BC84-5572B0FB785A}" destId="{6C04C486-E73C-44D2-8447-1F2617F66B56}" srcOrd="0" destOrd="0" presId="urn:microsoft.com/office/officeart/2005/8/layout/arrow6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A972822E-36EE-4DAC-84C3-99917CE43510}" type="presOf" srcId="{0F8C2BCC-AA10-4984-8155-700AB3494C7E}" destId="{10ABE0D2-B663-4ECD-81F0-F5199053308E}" srcOrd="0" destOrd="0" presId="urn:microsoft.com/office/officeart/2005/8/layout/arrow6"/>
    <dgm:cxn modelId="{B6C2B6FE-57D0-4BF4-AAA6-0097CF1BAC7E}" type="presOf" srcId="{68F7D726-AF0A-4AF7-9546-A7EDBD1F3B11}" destId="{96B3249A-9A0B-43AB-8EDB-F95E519C1FB5}" srcOrd="0" destOrd="0" presId="urn:microsoft.com/office/officeart/2005/8/layout/arrow6"/>
    <dgm:cxn modelId="{88793D64-FFE2-48FE-A178-17344B72E725}" type="presParOf" srcId="{6C04C486-E73C-44D2-8447-1F2617F66B56}" destId="{6E188A49-09A8-4F2B-828D-D1856F63D85D}" srcOrd="0" destOrd="0" presId="urn:microsoft.com/office/officeart/2005/8/layout/arrow6"/>
    <dgm:cxn modelId="{C4F07AA1-BCF9-4E3E-BB22-8F8DBD9F5A0D}" type="presParOf" srcId="{6C04C486-E73C-44D2-8447-1F2617F66B56}" destId="{10ABE0D2-B663-4ECD-81F0-F5199053308E}" srcOrd="1" destOrd="0" presId="urn:microsoft.com/office/officeart/2005/8/layout/arrow6"/>
    <dgm:cxn modelId="{6DAD2D65-F729-4C4D-AE97-34494E008101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8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F0C2C18C-27CA-4F85-B34C-2DB9997E3B22}" type="presOf" srcId="{E74D16AB-5F8F-4E8F-BC84-5572B0FB785A}" destId="{6C04C486-E73C-44D2-8447-1F2617F66B56}" srcOrd="0" destOrd="0" presId="urn:microsoft.com/office/officeart/2005/8/layout/arrow6"/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D61127AD-FF8C-4688-980B-DA58ECE9209F}" type="presOf" srcId="{68F7D726-AF0A-4AF7-9546-A7EDBD1F3B11}" destId="{96B3249A-9A0B-43AB-8EDB-F95E519C1FB5}" srcOrd="0" destOrd="0" presId="urn:microsoft.com/office/officeart/2005/8/layout/arrow6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977DC02F-7EBE-42CE-AA2C-FDC9DC7D5419}" type="presOf" srcId="{0F8C2BCC-AA10-4984-8155-700AB3494C7E}" destId="{10ABE0D2-B663-4ECD-81F0-F5199053308E}" srcOrd="0" destOrd="0" presId="urn:microsoft.com/office/officeart/2005/8/layout/arrow6"/>
    <dgm:cxn modelId="{D0A5962C-0866-4AC8-9006-A65F2DE41F5B}" type="presParOf" srcId="{6C04C486-E73C-44D2-8447-1F2617F66B56}" destId="{6E188A49-09A8-4F2B-828D-D1856F63D85D}" srcOrd="0" destOrd="0" presId="urn:microsoft.com/office/officeart/2005/8/layout/arrow6"/>
    <dgm:cxn modelId="{099B7A6D-EBD7-464C-8C30-53A01725779C}" type="presParOf" srcId="{6C04C486-E73C-44D2-8447-1F2617F66B56}" destId="{10ABE0D2-B663-4ECD-81F0-F5199053308E}" srcOrd="1" destOrd="0" presId="urn:microsoft.com/office/officeart/2005/8/layout/arrow6"/>
    <dgm:cxn modelId="{FD253FA0-B327-4AE7-B56F-59EBAECCBBF5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6A42A404-B2A4-43B0-8850-C05E574B7BE6}" type="presOf" srcId="{68F7D726-AF0A-4AF7-9546-A7EDBD1F3B11}" destId="{96B3249A-9A0B-43AB-8EDB-F95E519C1FB5}" srcOrd="0" destOrd="0" presId="urn:microsoft.com/office/officeart/2005/8/layout/arrow6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C4ECF12D-802E-4941-A2A4-2235B704FCD1}" type="presOf" srcId="{0F8C2BCC-AA10-4984-8155-700AB3494C7E}" destId="{10ABE0D2-B663-4ECD-81F0-F5199053308E}" srcOrd="0" destOrd="0" presId="urn:microsoft.com/office/officeart/2005/8/layout/arrow6"/>
    <dgm:cxn modelId="{01F7DC42-FEF1-48D3-86E7-6CEEC22F9C04}" type="presOf" srcId="{E74D16AB-5F8F-4E8F-BC84-5572B0FB785A}" destId="{6C04C486-E73C-44D2-8447-1F2617F66B56}" srcOrd="0" destOrd="0" presId="urn:microsoft.com/office/officeart/2005/8/layout/arrow6"/>
    <dgm:cxn modelId="{48A7A838-A22F-4940-8A8D-781234703490}" type="presParOf" srcId="{6C04C486-E73C-44D2-8447-1F2617F66B56}" destId="{6E188A49-09A8-4F2B-828D-D1856F63D85D}" srcOrd="0" destOrd="0" presId="urn:microsoft.com/office/officeart/2005/8/layout/arrow6"/>
    <dgm:cxn modelId="{182AC009-4403-41BF-934F-E056825543C7}" type="presParOf" srcId="{6C04C486-E73C-44D2-8447-1F2617F66B56}" destId="{10ABE0D2-B663-4ECD-81F0-F5199053308E}" srcOrd="1" destOrd="0" presId="urn:microsoft.com/office/officeart/2005/8/layout/arrow6"/>
    <dgm:cxn modelId="{E93B0AFF-15DC-487A-8DB1-A738ECD720D3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1AAE6A9A-0EB6-4FA4-9CAF-53061C7F26B2}" type="presOf" srcId="{0F8C2BCC-AA10-4984-8155-700AB3494C7E}" destId="{10ABE0D2-B663-4ECD-81F0-F5199053308E}" srcOrd="0" destOrd="0" presId="urn:microsoft.com/office/officeart/2005/8/layout/arrow6"/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D89FF102-0380-484D-ABD0-FE8F22A8233A}" type="presOf" srcId="{E74D16AB-5F8F-4E8F-BC84-5572B0FB785A}" destId="{6C04C486-E73C-44D2-8447-1F2617F66B56}" srcOrd="0" destOrd="0" presId="urn:microsoft.com/office/officeart/2005/8/layout/arrow6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39ADBFA1-8CBA-4AA8-9661-B6D4CDCDC799}" type="presOf" srcId="{68F7D726-AF0A-4AF7-9546-A7EDBD1F3B11}" destId="{96B3249A-9A0B-43AB-8EDB-F95E519C1FB5}" srcOrd="0" destOrd="0" presId="urn:microsoft.com/office/officeart/2005/8/layout/arrow6"/>
    <dgm:cxn modelId="{DB69E055-16E5-495F-8884-118CC22D6465}" type="presParOf" srcId="{6C04C486-E73C-44D2-8447-1F2617F66B56}" destId="{6E188A49-09A8-4F2B-828D-D1856F63D85D}" srcOrd="0" destOrd="0" presId="urn:microsoft.com/office/officeart/2005/8/layout/arrow6"/>
    <dgm:cxn modelId="{42DD8CCD-54D7-4387-A9AF-6A8C32C53A41}" type="presParOf" srcId="{6C04C486-E73C-44D2-8447-1F2617F66B56}" destId="{10ABE0D2-B663-4ECD-81F0-F5199053308E}" srcOrd="1" destOrd="0" presId="urn:microsoft.com/office/officeart/2005/8/layout/arrow6"/>
    <dgm:cxn modelId="{6D711801-E1BC-485E-8277-AFC376749B34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7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EE57B843-ED70-4FC8-BC9E-8ABBBE28DCF6}" type="presOf" srcId="{E74D16AB-5F8F-4E8F-BC84-5572B0FB785A}" destId="{6C04C486-E73C-44D2-8447-1F2617F66B56}" srcOrd="0" destOrd="0" presId="urn:microsoft.com/office/officeart/2005/8/layout/arrow6"/>
    <dgm:cxn modelId="{721EF37D-EFC6-4A71-B21D-E66330E366CF}" type="presOf" srcId="{68F7D726-AF0A-4AF7-9546-A7EDBD1F3B11}" destId="{96B3249A-9A0B-43AB-8EDB-F95E519C1FB5}" srcOrd="0" destOrd="0" presId="urn:microsoft.com/office/officeart/2005/8/layout/arrow6"/>
    <dgm:cxn modelId="{41583045-5787-4A87-AD27-757D34698D29}" type="presOf" srcId="{0F8C2BCC-AA10-4984-8155-700AB3494C7E}" destId="{10ABE0D2-B663-4ECD-81F0-F5199053308E}" srcOrd="0" destOrd="0" presId="urn:microsoft.com/office/officeart/2005/8/layout/arrow6"/>
    <dgm:cxn modelId="{9D75B72B-EDB6-472A-945E-39440AE0AA07}" type="presParOf" srcId="{6C04C486-E73C-44D2-8447-1F2617F66B56}" destId="{6E188A49-09A8-4F2B-828D-D1856F63D85D}" srcOrd="0" destOrd="0" presId="urn:microsoft.com/office/officeart/2005/8/layout/arrow6"/>
    <dgm:cxn modelId="{D63F0829-A2E4-4F4A-A56E-491D43851386}" type="presParOf" srcId="{6C04C486-E73C-44D2-8447-1F2617F66B56}" destId="{10ABE0D2-B663-4ECD-81F0-F5199053308E}" srcOrd="1" destOrd="0" presId="urn:microsoft.com/office/officeart/2005/8/layout/arrow6"/>
    <dgm:cxn modelId="{D2ACDAA7-57C6-4994-9337-8908F0291BC3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8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06781007-FCFC-40E6-BB97-29E0B884FDB7}" type="presOf" srcId="{68F7D726-AF0A-4AF7-9546-A7EDBD1F3B11}" destId="{96B3249A-9A0B-43AB-8EDB-F95E519C1FB5}" srcOrd="0" destOrd="0" presId="urn:microsoft.com/office/officeart/2005/8/layout/arrow6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18A9E8E1-4A66-4099-BDF6-F89DBDD37A95}" type="presOf" srcId="{0F8C2BCC-AA10-4984-8155-700AB3494C7E}" destId="{10ABE0D2-B663-4ECD-81F0-F5199053308E}" srcOrd="0" destOrd="0" presId="urn:microsoft.com/office/officeart/2005/8/layout/arrow6"/>
    <dgm:cxn modelId="{B12E2CF0-8EC3-4EC6-9D84-3F6A95023314}" type="presOf" srcId="{E74D16AB-5F8F-4E8F-BC84-5572B0FB785A}" destId="{6C04C486-E73C-44D2-8447-1F2617F66B56}" srcOrd="0" destOrd="0" presId="urn:microsoft.com/office/officeart/2005/8/layout/arrow6"/>
    <dgm:cxn modelId="{49BDAC2C-B9C9-4CF3-8315-211DEAE988B9}" type="presParOf" srcId="{6C04C486-E73C-44D2-8447-1F2617F66B56}" destId="{6E188A49-09A8-4F2B-828D-D1856F63D85D}" srcOrd="0" destOrd="0" presId="urn:microsoft.com/office/officeart/2005/8/layout/arrow6"/>
    <dgm:cxn modelId="{CE921B9E-15D0-4E6B-AB75-6DAA1A152124}" type="presParOf" srcId="{6C04C486-E73C-44D2-8447-1F2617F66B56}" destId="{10ABE0D2-B663-4ECD-81F0-F5199053308E}" srcOrd="1" destOrd="0" presId="urn:microsoft.com/office/officeart/2005/8/layout/arrow6"/>
    <dgm:cxn modelId="{B21397AD-63A3-471A-B1C3-C1B238881BCC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9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ADD679AB-1775-4098-A42D-174227CBE6FC}" type="presOf" srcId="{68F7D726-AF0A-4AF7-9546-A7EDBD1F3B11}" destId="{96B3249A-9A0B-43AB-8EDB-F95E519C1FB5}" srcOrd="0" destOrd="0" presId="urn:microsoft.com/office/officeart/2005/8/layout/arrow6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DF0A2DBE-EA61-470A-AE80-C0478BF0838E}" type="presOf" srcId="{0F8C2BCC-AA10-4984-8155-700AB3494C7E}" destId="{10ABE0D2-B663-4ECD-81F0-F5199053308E}" srcOrd="0" destOrd="0" presId="urn:microsoft.com/office/officeart/2005/8/layout/arrow6"/>
    <dgm:cxn modelId="{2B2861D0-ED33-4684-878F-212ECB93D07D}" type="presOf" srcId="{E74D16AB-5F8F-4E8F-BC84-5572B0FB785A}" destId="{6C04C486-E73C-44D2-8447-1F2617F66B56}" srcOrd="0" destOrd="0" presId="urn:microsoft.com/office/officeart/2005/8/layout/arrow6"/>
    <dgm:cxn modelId="{49FEC3D5-647D-443C-81B7-F91FD7C548F4}" type="presParOf" srcId="{6C04C486-E73C-44D2-8447-1F2617F66B56}" destId="{6E188A49-09A8-4F2B-828D-D1856F63D85D}" srcOrd="0" destOrd="0" presId="urn:microsoft.com/office/officeart/2005/8/layout/arrow6"/>
    <dgm:cxn modelId="{44EC218E-4D14-4512-B9B6-787A33C4A602}" type="presParOf" srcId="{6C04C486-E73C-44D2-8447-1F2617F66B56}" destId="{10ABE0D2-B663-4ECD-81F0-F5199053308E}" srcOrd="1" destOrd="0" presId="urn:microsoft.com/office/officeart/2005/8/layout/arrow6"/>
    <dgm:cxn modelId="{7BB6F2D6-CB71-4BD4-925D-D08E57927F31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173831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287179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287179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390811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390811"/>
        <a:ext cx="631507" cy="317373"/>
      </dsp:txXfrm>
    </dsp:sp>
  </dsp:spTree>
</dsp:drawing>
</file>

<file path=xl/diagrams/drawing10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431006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544354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544354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647986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647986"/>
        <a:ext cx="631507" cy="317373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340519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453866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453866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557498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557498"/>
        <a:ext cx="631507" cy="317373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443177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556525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556525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660157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660157"/>
        <a:ext cx="631507" cy="317373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435769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549116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549116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652748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652748"/>
        <a:ext cx="631507" cy="317373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431006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544354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544354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647986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647986"/>
        <a:ext cx="631507" cy="317373"/>
      </dsp:txXfrm>
    </dsp:sp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431006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544354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544354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647986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647986"/>
        <a:ext cx="631507" cy="317373"/>
      </dsp:txXfrm>
    </dsp:sp>
  </dsp:spTree>
</dsp:drawing>
</file>

<file path=xl/diagrams/drawing7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359568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472916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472916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576548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576548"/>
        <a:ext cx="631507" cy="317373"/>
      </dsp:txXfrm>
    </dsp:sp>
  </dsp:spTree>
</dsp:drawing>
</file>

<file path=xl/diagrams/drawing8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516731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630079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630079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733711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733711"/>
        <a:ext cx="631507" cy="317373"/>
      </dsp:txXfrm>
    </dsp:sp>
  </dsp:spTree>
</dsp:drawing>
</file>

<file path=xl/diagrams/drawing9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431006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544354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544354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647986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647986"/>
        <a:ext cx="631507" cy="31737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10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7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8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9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0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7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8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9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hyperlink" Target="#CONTENIDO!A1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0.xml"/><Relationship Id="rId2" Type="http://schemas.openxmlformats.org/officeDocument/2006/relationships/diagramData" Target="../diagrams/data10.xml"/><Relationship Id="rId1" Type="http://schemas.openxmlformats.org/officeDocument/2006/relationships/hyperlink" Target="#CONTENIDO!A1"/><Relationship Id="rId6" Type="http://schemas.microsoft.com/office/2007/relationships/diagramDrawing" Target="../diagrams/drawing10.xml"/><Relationship Id="rId5" Type="http://schemas.openxmlformats.org/officeDocument/2006/relationships/diagramColors" Target="../diagrams/colors10.xml"/><Relationship Id="rId4" Type="http://schemas.openxmlformats.org/officeDocument/2006/relationships/diagramQuickStyle" Target="../diagrams/quickStyle1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Data" Target="../diagrams/data2.xml"/><Relationship Id="rId7" Type="http://schemas.microsoft.com/office/2007/relationships/diagramDrawing" Target="../diagrams/drawing2.xml"/><Relationship Id="rId2" Type="http://schemas.openxmlformats.org/officeDocument/2006/relationships/hyperlink" Target="#CONTENIDO!A1"/><Relationship Id="rId1" Type="http://schemas.openxmlformats.org/officeDocument/2006/relationships/chart" Target="../charts/chart1.xml"/><Relationship Id="rId6" Type="http://schemas.openxmlformats.org/officeDocument/2006/relationships/diagramColors" Target="../diagrams/colors2.xml"/><Relationship Id="rId5" Type="http://schemas.openxmlformats.org/officeDocument/2006/relationships/diagramQuickStyle" Target="../diagrams/quickStyle2.xml"/><Relationship Id="rId4" Type="http://schemas.openxmlformats.org/officeDocument/2006/relationships/diagramLayout" Target="../diagrams/layout2.xml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07/relationships/diagramDrawing" Target="../diagrams/drawing3.xml"/><Relationship Id="rId3" Type="http://schemas.openxmlformats.org/officeDocument/2006/relationships/hyperlink" Target="#CONTENIDO!A1"/><Relationship Id="rId7" Type="http://schemas.openxmlformats.org/officeDocument/2006/relationships/diagramColors" Target="../diagrams/colors3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diagramQuickStyle" Target="../diagrams/quickStyle3.xml"/><Relationship Id="rId5" Type="http://schemas.openxmlformats.org/officeDocument/2006/relationships/diagramLayout" Target="../diagrams/layout3.xml"/><Relationship Id="rId4" Type="http://schemas.openxmlformats.org/officeDocument/2006/relationships/diagramData" Target="../diagrams/data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4.xml"/><Relationship Id="rId2" Type="http://schemas.openxmlformats.org/officeDocument/2006/relationships/diagramData" Target="../diagrams/data4.xml"/><Relationship Id="rId1" Type="http://schemas.openxmlformats.org/officeDocument/2006/relationships/hyperlink" Target="#CONTENIDO!A1"/><Relationship Id="rId6" Type="http://schemas.microsoft.com/office/2007/relationships/diagramDrawing" Target="../diagrams/drawing4.xml"/><Relationship Id="rId5" Type="http://schemas.openxmlformats.org/officeDocument/2006/relationships/diagramColors" Target="../diagrams/colors4.xml"/><Relationship Id="rId4" Type="http://schemas.openxmlformats.org/officeDocument/2006/relationships/diagramQuickStyle" Target="../diagrams/quickStyle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5.xml"/><Relationship Id="rId2" Type="http://schemas.openxmlformats.org/officeDocument/2006/relationships/diagramData" Target="../diagrams/data5.xml"/><Relationship Id="rId1" Type="http://schemas.openxmlformats.org/officeDocument/2006/relationships/hyperlink" Target="#CONTENIDO!A1"/><Relationship Id="rId6" Type="http://schemas.microsoft.com/office/2007/relationships/diagramDrawing" Target="../diagrams/drawing5.xml"/><Relationship Id="rId5" Type="http://schemas.openxmlformats.org/officeDocument/2006/relationships/diagramColors" Target="../diagrams/colors5.xml"/><Relationship Id="rId4" Type="http://schemas.openxmlformats.org/officeDocument/2006/relationships/diagramQuickStyle" Target="../diagrams/quickStyle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6.xml"/><Relationship Id="rId2" Type="http://schemas.openxmlformats.org/officeDocument/2006/relationships/diagramData" Target="../diagrams/data6.xml"/><Relationship Id="rId1" Type="http://schemas.openxmlformats.org/officeDocument/2006/relationships/hyperlink" Target="#CONTENIDO!A1"/><Relationship Id="rId6" Type="http://schemas.microsoft.com/office/2007/relationships/diagramDrawing" Target="../diagrams/drawing6.xml"/><Relationship Id="rId5" Type="http://schemas.openxmlformats.org/officeDocument/2006/relationships/diagramColors" Target="../diagrams/colors6.xml"/><Relationship Id="rId4" Type="http://schemas.openxmlformats.org/officeDocument/2006/relationships/diagramQuickStyle" Target="../diagrams/quickStyle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7.xml"/><Relationship Id="rId2" Type="http://schemas.openxmlformats.org/officeDocument/2006/relationships/diagramData" Target="../diagrams/data7.xml"/><Relationship Id="rId1" Type="http://schemas.openxmlformats.org/officeDocument/2006/relationships/hyperlink" Target="#CONTENIDO!A1"/><Relationship Id="rId6" Type="http://schemas.microsoft.com/office/2007/relationships/diagramDrawing" Target="../diagrams/drawing7.xml"/><Relationship Id="rId5" Type="http://schemas.openxmlformats.org/officeDocument/2006/relationships/diagramColors" Target="../diagrams/colors7.xml"/><Relationship Id="rId4" Type="http://schemas.openxmlformats.org/officeDocument/2006/relationships/diagramQuickStyle" Target="../diagrams/quickStyle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8.xml"/><Relationship Id="rId2" Type="http://schemas.openxmlformats.org/officeDocument/2006/relationships/diagramData" Target="../diagrams/data8.xml"/><Relationship Id="rId1" Type="http://schemas.openxmlformats.org/officeDocument/2006/relationships/hyperlink" Target="#CONTENIDO!A1"/><Relationship Id="rId6" Type="http://schemas.microsoft.com/office/2007/relationships/diagramDrawing" Target="../diagrams/drawing8.xml"/><Relationship Id="rId5" Type="http://schemas.openxmlformats.org/officeDocument/2006/relationships/diagramColors" Target="../diagrams/colors8.xml"/><Relationship Id="rId4" Type="http://schemas.openxmlformats.org/officeDocument/2006/relationships/diagramQuickStyle" Target="../diagrams/quickStyle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9.xml"/><Relationship Id="rId2" Type="http://schemas.openxmlformats.org/officeDocument/2006/relationships/diagramData" Target="../diagrams/data9.xml"/><Relationship Id="rId1" Type="http://schemas.openxmlformats.org/officeDocument/2006/relationships/hyperlink" Target="#CONTENIDO!A1"/><Relationship Id="rId6" Type="http://schemas.microsoft.com/office/2007/relationships/diagramDrawing" Target="../diagrams/drawing9.xml"/><Relationship Id="rId5" Type="http://schemas.openxmlformats.org/officeDocument/2006/relationships/diagramColors" Target="../diagrams/colors9.xml"/><Relationship Id="rId4" Type="http://schemas.openxmlformats.org/officeDocument/2006/relationships/diagramQuickStyle" Target="../diagrams/quickStyle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0</xdr:row>
      <xdr:rowOff>228600</xdr:rowOff>
    </xdr:from>
    <xdr:to>
      <xdr:col>7</xdr:col>
      <xdr:colOff>266700</xdr:colOff>
      <xdr:row>6</xdr:row>
      <xdr:rowOff>71438</xdr:rowOff>
    </xdr:to>
    <xdr:graphicFrame macro="">
      <xdr:nvGraphicFramePr>
        <xdr:cNvPr id="2" name="Diagram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D22D88-DAB9-4537-9608-AD6363310B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0</xdr:row>
      <xdr:rowOff>0</xdr:rowOff>
    </xdr:from>
    <xdr:to>
      <xdr:col>6</xdr:col>
      <xdr:colOff>533400</xdr:colOff>
      <xdr:row>8</xdr:row>
      <xdr:rowOff>138113</xdr:rowOff>
    </xdr:to>
    <xdr:graphicFrame macro="">
      <xdr:nvGraphicFramePr>
        <xdr:cNvPr id="2" name="Diagram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14C82A-BDBC-4ADB-9952-64853385B0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0</xdr:row>
      <xdr:rowOff>0</xdr:rowOff>
    </xdr:from>
    <xdr:to>
      <xdr:col>13</xdr:col>
      <xdr:colOff>600075</xdr:colOff>
      <xdr:row>17</xdr:row>
      <xdr:rowOff>19050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6FECD117-FEED-4353-96F1-27A29414A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1</xdr:row>
      <xdr:rowOff>0</xdr:rowOff>
    </xdr:from>
    <xdr:to>
      <xdr:col>16</xdr:col>
      <xdr:colOff>342900</xdr:colOff>
      <xdr:row>5</xdr:row>
      <xdr:rowOff>128588</xdr:rowOff>
    </xdr:to>
    <xdr:graphicFrame macro="">
      <xdr:nvGraphicFramePr>
        <xdr:cNvPr id="3" name="Diagram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2489FC6-641C-4075-9CB3-D6E959D3A8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3" r:lo="rId4" r:qs="rId5" r:cs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742951</xdr:colOff>
      <xdr:row>0</xdr:row>
      <xdr:rowOff>84667</xdr:rowOff>
    </xdr:from>
    <xdr:to>
      <xdr:col>16</xdr:col>
      <xdr:colOff>133351</xdr:colOff>
      <xdr:row>23</xdr:row>
      <xdr:rowOff>52916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F25791C-E1AA-4D20-BBEC-DFCC6284D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218016</xdr:colOff>
      <xdr:row>22</xdr:row>
      <xdr:rowOff>74084</xdr:rowOff>
    </xdr:from>
    <xdr:to>
      <xdr:col>6</xdr:col>
      <xdr:colOff>437091</xdr:colOff>
      <xdr:row>48</xdr:row>
      <xdr:rowOff>7408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786BA83-22A8-4115-9619-446E667AE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371474</xdr:colOff>
      <xdr:row>25</xdr:row>
      <xdr:rowOff>38100</xdr:rowOff>
    </xdr:from>
    <xdr:to>
      <xdr:col>15</xdr:col>
      <xdr:colOff>539750</xdr:colOff>
      <xdr:row>37</xdr:row>
      <xdr:rowOff>127000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DE20F11-E99B-47A1-B34E-0F181275105B}"/>
            </a:ext>
          </a:extLst>
        </xdr:cNvPr>
        <xdr:cNvSpPr txBox="1"/>
      </xdr:nvSpPr>
      <xdr:spPr>
        <a:xfrm>
          <a:off x="7684557" y="4409017"/>
          <a:ext cx="6264276" cy="199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COSTOS TOTALES tuvieron una variación del -7% en relación al I semestre del 2016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es-C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COSTOS DIRECTOS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representan el 77% de los costos totales y tuvierón una variación del -6% comparada con el I semestre de 2016.   El  Arriendo con un peso de participación de 15,8% de los costos totales presentó una disminución del 16,3% y el mantenimiento con participación de 13,9% disminuyó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12,8%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siendo estos los principales jalonadores de la disminución de los costos en este periodo.  </a:t>
          </a:r>
        </a:p>
        <a:p>
          <a:endParaRPr lang="es-C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relación a los </a:t>
          </a:r>
          <a:r>
            <a:rPr lang="es-C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COSTOS INDIRECTOS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que representan el 23% de los costos totales y mostrarón una variación del -9% en comparación al mismo periodo del año inmediatamente anterior, fueron jalonados principalmente por los costos  de ventas y administrativos quienes disminuyerón en 7,2% y 8,2% respectivamente.</a:t>
          </a:r>
        </a:p>
        <a:p>
          <a:endParaRPr lang="es-CO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380998</xdr:colOff>
      <xdr:row>38</xdr:row>
      <xdr:rowOff>105833</xdr:rowOff>
    </xdr:from>
    <xdr:to>
      <xdr:col>15</xdr:col>
      <xdr:colOff>497415</xdr:colOff>
      <xdr:row>42</xdr:row>
      <xdr:rowOff>84666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85C7530-6400-4D81-8D54-05F4410B7806}"/>
            </a:ext>
          </a:extLst>
        </xdr:cNvPr>
        <xdr:cNvSpPr txBox="1"/>
      </xdr:nvSpPr>
      <xdr:spPr>
        <a:xfrm>
          <a:off x="7694081" y="6540500"/>
          <a:ext cx="6212417" cy="613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costos del combustible aumentó en 11,3% y tomó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mayor participación en la estructura de costos, pasando de pesar 18% en el I semestre de 2016 a pesar actualmente 21,6%; de este modo sigue siendo el costo mas elevado para las empresas Aeréas.</a:t>
          </a:r>
          <a:endParaRPr lang="es-C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CO" sz="11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613834</xdr:colOff>
      <xdr:row>2</xdr:row>
      <xdr:rowOff>63500</xdr:rowOff>
    </xdr:from>
    <xdr:to>
      <xdr:col>18</xdr:col>
      <xdr:colOff>709084</xdr:colOff>
      <xdr:row>10</xdr:row>
      <xdr:rowOff>16405</xdr:rowOff>
    </xdr:to>
    <xdr:graphicFrame macro="">
      <xdr:nvGraphicFramePr>
        <xdr:cNvPr id="6" name="Diagrama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DFC7D0D-11CA-41AB-9C51-D59ED5DA1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4" r:lo="rId5" r:qs="rId6" r:cs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95250</xdr:colOff>
      <xdr:row>2</xdr:row>
      <xdr:rowOff>47625</xdr:rowOff>
    </xdr:from>
    <xdr:to>
      <xdr:col>24</xdr:col>
      <xdr:colOff>190500</xdr:colOff>
      <xdr:row>10</xdr:row>
      <xdr:rowOff>71438</xdr:rowOff>
    </xdr:to>
    <xdr:graphicFrame macro="">
      <xdr:nvGraphicFramePr>
        <xdr:cNvPr id="2" name="Diagram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99D62C-0F93-4E10-B17C-77D12E1A8D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</xdr:row>
      <xdr:rowOff>171450</xdr:rowOff>
    </xdr:from>
    <xdr:to>
      <xdr:col>10</xdr:col>
      <xdr:colOff>533400</xdr:colOff>
      <xdr:row>10</xdr:row>
      <xdr:rowOff>42863</xdr:rowOff>
    </xdr:to>
    <xdr:graphicFrame macro="">
      <xdr:nvGraphicFramePr>
        <xdr:cNvPr id="2" name="Diagram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6D870F-132E-4CC4-9D64-DBDB735FD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4</xdr:row>
      <xdr:rowOff>0</xdr:rowOff>
    </xdr:from>
    <xdr:to>
      <xdr:col>9</xdr:col>
      <xdr:colOff>504825</xdr:colOff>
      <xdr:row>12</xdr:row>
      <xdr:rowOff>147638</xdr:rowOff>
    </xdr:to>
    <xdr:graphicFrame macro="">
      <xdr:nvGraphicFramePr>
        <xdr:cNvPr id="2" name="Diagram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D326D8-7562-4569-91DD-F7F598EFC4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257175</xdr:colOff>
      <xdr:row>0</xdr:row>
      <xdr:rowOff>0</xdr:rowOff>
    </xdr:from>
    <xdr:to>
      <xdr:col>39</xdr:col>
      <xdr:colOff>352425</xdr:colOff>
      <xdr:row>4</xdr:row>
      <xdr:rowOff>4763</xdr:rowOff>
    </xdr:to>
    <xdr:graphicFrame macro="">
      <xdr:nvGraphicFramePr>
        <xdr:cNvPr id="2" name="Diagram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CFB2A9-67AD-4AB9-B39D-BEFC641B30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2</xdr:row>
      <xdr:rowOff>161925</xdr:rowOff>
    </xdr:from>
    <xdr:to>
      <xdr:col>12</xdr:col>
      <xdr:colOff>590550</xdr:colOff>
      <xdr:row>11</xdr:row>
      <xdr:rowOff>23813</xdr:rowOff>
    </xdr:to>
    <xdr:graphicFrame macro="">
      <xdr:nvGraphicFramePr>
        <xdr:cNvPr id="2" name="Diagram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1EDD56-B502-4216-8754-49B8C80706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0</xdr:row>
      <xdr:rowOff>152400</xdr:rowOff>
    </xdr:from>
    <xdr:to>
      <xdr:col>12</xdr:col>
      <xdr:colOff>466725</xdr:colOff>
      <xdr:row>5</xdr:row>
      <xdr:rowOff>138113</xdr:rowOff>
    </xdr:to>
    <xdr:graphicFrame macro="">
      <xdr:nvGraphicFramePr>
        <xdr:cNvPr id="2" name="Diagram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84F601-F867-41B0-8169-44FF4D28AD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A15" sqref="A15"/>
    </sheetView>
  </sheetViews>
  <sheetFormatPr baseColWidth="10" defaultRowHeight="15" x14ac:dyDescent="0.25"/>
  <cols>
    <col min="1" max="1" width="11.42578125" style="125"/>
    <col min="2" max="2" width="121.85546875" style="125" customWidth="1"/>
    <col min="3" max="257" width="11.42578125" style="125"/>
    <col min="258" max="258" width="121.85546875" style="125" customWidth="1"/>
    <col min="259" max="513" width="11.42578125" style="125"/>
    <col min="514" max="514" width="121.85546875" style="125" customWidth="1"/>
    <col min="515" max="769" width="11.42578125" style="125"/>
    <col min="770" max="770" width="121.85546875" style="125" customWidth="1"/>
    <col min="771" max="1025" width="11.42578125" style="125"/>
    <col min="1026" max="1026" width="121.85546875" style="125" customWidth="1"/>
    <col min="1027" max="1281" width="11.42578125" style="125"/>
    <col min="1282" max="1282" width="121.85546875" style="125" customWidth="1"/>
    <col min="1283" max="1537" width="11.42578125" style="125"/>
    <col min="1538" max="1538" width="121.85546875" style="125" customWidth="1"/>
    <col min="1539" max="1793" width="11.42578125" style="125"/>
    <col min="1794" max="1794" width="121.85546875" style="125" customWidth="1"/>
    <col min="1795" max="2049" width="11.42578125" style="125"/>
    <col min="2050" max="2050" width="121.85546875" style="125" customWidth="1"/>
    <col min="2051" max="2305" width="11.42578125" style="125"/>
    <col min="2306" max="2306" width="121.85546875" style="125" customWidth="1"/>
    <col min="2307" max="2561" width="11.42578125" style="125"/>
    <col min="2562" max="2562" width="121.85546875" style="125" customWidth="1"/>
    <col min="2563" max="2817" width="11.42578125" style="125"/>
    <col min="2818" max="2818" width="121.85546875" style="125" customWidth="1"/>
    <col min="2819" max="3073" width="11.42578125" style="125"/>
    <col min="3074" max="3074" width="121.85546875" style="125" customWidth="1"/>
    <col min="3075" max="3329" width="11.42578125" style="125"/>
    <col min="3330" max="3330" width="121.85546875" style="125" customWidth="1"/>
    <col min="3331" max="3585" width="11.42578125" style="125"/>
    <col min="3586" max="3586" width="121.85546875" style="125" customWidth="1"/>
    <col min="3587" max="3841" width="11.42578125" style="125"/>
    <col min="3842" max="3842" width="121.85546875" style="125" customWidth="1"/>
    <col min="3843" max="4097" width="11.42578125" style="125"/>
    <col min="4098" max="4098" width="121.85546875" style="125" customWidth="1"/>
    <col min="4099" max="4353" width="11.42578125" style="125"/>
    <col min="4354" max="4354" width="121.85546875" style="125" customWidth="1"/>
    <col min="4355" max="4609" width="11.42578125" style="125"/>
    <col min="4610" max="4610" width="121.85546875" style="125" customWidth="1"/>
    <col min="4611" max="4865" width="11.42578125" style="125"/>
    <col min="4866" max="4866" width="121.85546875" style="125" customWidth="1"/>
    <col min="4867" max="5121" width="11.42578125" style="125"/>
    <col min="5122" max="5122" width="121.85546875" style="125" customWidth="1"/>
    <col min="5123" max="5377" width="11.42578125" style="125"/>
    <col min="5378" max="5378" width="121.85546875" style="125" customWidth="1"/>
    <col min="5379" max="5633" width="11.42578125" style="125"/>
    <col min="5634" max="5634" width="121.85546875" style="125" customWidth="1"/>
    <col min="5635" max="5889" width="11.42578125" style="125"/>
    <col min="5890" max="5890" width="121.85546875" style="125" customWidth="1"/>
    <col min="5891" max="6145" width="11.42578125" style="125"/>
    <col min="6146" max="6146" width="121.85546875" style="125" customWidth="1"/>
    <col min="6147" max="6401" width="11.42578125" style="125"/>
    <col min="6402" max="6402" width="121.85546875" style="125" customWidth="1"/>
    <col min="6403" max="6657" width="11.42578125" style="125"/>
    <col min="6658" max="6658" width="121.85546875" style="125" customWidth="1"/>
    <col min="6659" max="6913" width="11.42578125" style="125"/>
    <col min="6914" max="6914" width="121.85546875" style="125" customWidth="1"/>
    <col min="6915" max="7169" width="11.42578125" style="125"/>
    <col min="7170" max="7170" width="121.85546875" style="125" customWidth="1"/>
    <col min="7171" max="7425" width="11.42578125" style="125"/>
    <col min="7426" max="7426" width="121.85546875" style="125" customWidth="1"/>
    <col min="7427" max="7681" width="11.42578125" style="125"/>
    <col min="7682" max="7682" width="121.85546875" style="125" customWidth="1"/>
    <col min="7683" max="7937" width="11.42578125" style="125"/>
    <col min="7938" max="7938" width="121.85546875" style="125" customWidth="1"/>
    <col min="7939" max="8193" width="11.42578125" style="125"/>
    <col min="8194" max="8194" width="121.85546875" style="125" customWidth="1"/>
    <col min="8195" max="8449" width="11.42578125" style="125"/>
    <col min="8450" max="8450" width="121.85546875" style="125" customWidth="1"/>
    <col min="8451" max="8705" width="11.42578125" style="125"/>
    <col min="8706" max="8706" width="121.85546875" style="125" customWidth="1"/>
    <col min="8707" max="8961" width="11.42578125" style="125"/>
    <col min="8962" max="8962" width="121.85546875" style="125" customWidth="1"/>
    <col min="8963" max="9217" width="11.42578125" style="125"/>
    <col min="9218" max="9218" width="121.85546875" style="125" customWidth="1"/>
    <col min="9219" max="9473" width="11.42578125" style="125"/>
    <col min="9474" max="9474" width="121.85546875" style="125" customWidth="1"/>
    <col min="9475" max="9729" width="11.42578125" style="125"/>
    <col min="9730" max="9730" width="121.85546875" style="125" customWidth="1"/>
    <col min="9731" max="9985" width="11.42578125" style="125"/>
    <col min="9986" max="9986" width="121.85546875" style="125" customWidth="1"/>
    <col min="9987" max="10241" width="11.42578125" style="125"/>
    <col min="10242" max="10242" width="121.85546875" style="125" customWidth="1"/>
    <col min="10243" max="10497" width="11.42578125" style="125"/>
    <col min="10498" max="10498" width="121.85546875" style="125" customWidth="1"/>
    <col min="10499" max="10753" width="11.42578125" style="125"/>
    <col min="10754" max="10754" width="121.85546875" style="125" customWidth="1"/>
    <col min="10755" max="11009" width="11.42578125" style="125"/>
    <col min="11010" max="11010" width="121.85546875" style="125" customWidth="1"/>
    <col min="11011" max="11265" width="11.42578125" style="125"/>
    <col min="11266" max="11266" width="121.85546875" style="125" customWidth="1"/>
    <col min="11267" max="11521" width="11.42578125" style="125"/>
    <col min="11522" max="11522" width="121.85546875" style="125" customWidth="1"/>
    <col min="11523" max="11777" width="11.42578125" style="125"/>
    <col min="11778" max="11778" width="121.85546875" style="125" customWidth="1"/>
    <col min="11779" max="12033" width="11.42578125" style="125"/>
    <col min="12034" max="12034" width="121.85546875" style="125" customWidth="1"/>
    <col min="12035" max="12289" width="11.42578125" style="125"/>
    <col min="12290" max="12290" width="121.85546875" style="125" customWidth="1"/>
    <col min="12291" max="12545" width="11.42578125" style="125"/>
    <col min="12546" max="12546" width="121.85546875" style="125" customWidth="1"/>
    <col min="12547" max="12801" width="11.42578125" style="125"/>
    <col min="12802" max="12802" width="121.85546875" style="125" customWidth="1"/>
    <col min="12803" max="13057" width="11.42578125" style="125"/>
    <col min="13058" max="13058" width="121.85546875" style="125" customWidth="1"/>
    <col min="13059" max="13313" width="11.42578125" style="125"/>
    <col min="13314" max="13314" width="121.85546875" style="125" customWidth="1"/>
    <col min="13315" max="13569" width="11.42578125" style="125"/>
    <col min="13570" max="13570" width="121.85546875" style="125" customWidth="1"/>
    <col min="13571" max="13825" width="11.42578125" style="125"/>
    <col min="13826" max="13826" width="121.85546875" style="125" customWidth="1"/>
    <col min="13827" max="14081" width="11.42578125" style="125"/>
    <col min="14082" max="14082" width="121.85546875" style="125" customWidth="1"/>
    <col min="14083" max="14337" width="11.42578125" style="125"/>
    <col min="14338" max="14338" width="121.85546875" style="125" customWidth="1"/>
    <col min="14339" max="14593" width="11.42578125" style="125"/>
    <col min="14594" max="14594" width="121.85546875" style="125" customWidth="1"/>
    <col min="14595" max="14849" width="11.42578125" style="125"/>
    <col min="14850" max="14850" width="121.85546875" style="125" customWidth="1"/>
    <col min="14851" max="15105" width="11.42578125" style="125"/>
    <col min="15106" max="15106" width="121.85546875" style="125" customWidth="1"/>
    <col min="15107" max="15361" width="11.42578125" style="125"/>
    <col min="15362" max="15362" width="121.85546875" style="125" customWidth="1"/>
    <col min="15363" max="15617" width="11.42578125" style="125"/>
    <col min="15618" max="15618" width="121.85546875" style="125" customWidth="1"/>
    <col min="15619" max="15873" width="11.42578125" style="125"/>
    <col min="15874" max="15874" width="121.85546875" style="125" customWidth="1"/>
    <col min="15875" max="16129" width="11.42578125" style="125"/>
    <col min="16130" max="16130" width="121.85546875" style="125" customWidth="1"/>
    <col min="16131" max="16384" width="11.42578125" style="125"/>
  </cols>
  <sheetData>
    <row r="1" spans="1:2" ht="24" thickBot="1" x14ac:dyDescent="0.4">
      <c r="A1" s="132" t="s">
        <v>440</v>
      </c>
      <c r="B1" s="133"/>
    </row>
    <row r="2" spans="1:2" ht="24" thickBot="1" x14ac:dyDescent="0.4">
      <c r="A2" s="134" t="s">
        <v>451</v>
      </c>
      <c r="B2" s="135"/>
    </row>
    <row r="3" spans="1:2" ht="24" thickBot="1" x14ac:dyDescent="0.4">
      <c r="A3" s="126" t="s">
        <v>441</v>
      </c>
      <c r="B3" s="126" t="s">
        <v>442</v>
      </c>
    </row>
    <row r="4" spans="1:2" ht="20.25" x14ac:dyDescent="0.3">
      <c r="A4" s="127">
        <v>2</v>
      </c>
      <c r="B4" s="129" t="s">
        <v>443</v>
      </c>
    </row>
    <row r="5" spans="1:2" ht="20.25" x14ac:dyDescent="0.3">
      <c r="A5" s="128">
        <v>3</v>
      </c>
      <c r="B5" s="129" t="s">
        <v>444</v>
      </c>
    </row>
    <row r="6" spans="1:2" ht="20.25" x14ac:dyDescent="0.3">
      <c r="A6" s="128">
        <v>4</v>
      </c>
      <c r="B6" s="129" t="s">
        <v>452</v>
      </c>
    </row>
    <row r="7" spans="1:2" ht="20.25" x14ac:dyDescent="0.3">
      <c r="A7" s="128">
        <v>5</v>
      </c>
      <c r="B7" s="129" t="s">
        <v>445</v>
      </c>
    </row>
    <row r="8" spans="1:2" ht="20.25" x14ac:dyDescent="0.3">
      <c r="A8" s="128">
        <v>6</v>
      </c>
      <c r="B8" s="129" t="s">
        <v>446</v>
      </c>
    </row>
    <row r="9" spans="1:2" ht="20.25" x14ac:dyDescent="0.3">
      <c r="A9" s="128">
        <v>7</v>
      </c>
      <c r="B9" s="129" t="s">
        <v>372</v>
      </c>
    </row>
    <row r="10" spans="1:2" ht="20.25" x14ac:dyDescent="0.3">
      <c r="A10" s="128">
        <v>8</v>
      </c>
      <c r="B10" s="129" t="s">
        <v>447</v>
      </c>
    </row>
    <row r="11" spans="1:2" ht="20.25" x14ac:dyDescent="0.3">
      <c r="A11" s="128">
        <v>9</v>
      </c>
      <c r="B11" s="129" t="s">
        <v>448</v>
      </c>
    </row>
    <row r="12" spans="1:2" ht="20.25" x14ac:dyDescent="0.3">
      <c r="A12" s="128">
        <v>10</v>
      </c>
      <c r="B12" s="129" t="s">
        <v>449</v>
      </c>
    </row>
    <row r="13" spans="1:2" ht="21" thickBot="1" x14ac:dyDescent="0.35">
      <c r="A13" s="130">
        <v>11</v>
      </c>
      <c r="B13" s="131" t="s">
        <v>450</v>
      </c>
    </row>
  </sheetData>
  <mergeCells count="2">
    <mergeCell ref="A1:B1"/>
    <mergeCell ref="A2:B2"/>
  </mergeCells>
  <hyperlinks>
    <hyperlink ref="B5" location="Cobertura!A1" display="COBERTURA"/>
    <hyperlink ref="B8" location="'Carga Nacional'!A1" display="EMPRESAS DE TRANSPORTE AEREO CARGA NACIONAL"/>
    <hyperlink ref="B9" location="'Comercial Regional'!A1" display="EMPRESAS DE TRANSPORTE AEREO COMERCIAL REGIONAL"/>
    <hyperlink ref="B10" location="AEROTAXIS!A1" display="EMPRESAS DE TRANSPORTE AEREO- AEROTAXIS"/>
    <hyperlink ref="B11" location="'Trabajos Aereo Espacial'!A1" display="TRABAJOS AEREOS ESPECIALES"/>
    <hyperlink ref="B12" location="'AVIACION AGRICOLA'!A1" display="TRABAJOS AEREOS ESPECIALES - AVIACION AGRICOLA"/>
    <hyperlink ref="B13" location="'ESPECIAL DE CARGA'!A1" display="ESPECIAL DE CARGA"/>
    <hyperlink ref="B4" location="'Empresa por tipo de aeronave'!A1" display="RELACION EMPRESA - TIPO DE AERONAVE"/>
    <hyperlink ref="B6" location="Graficas!A1" display="GRAFICAS"/>
    <hyperlink ref="B7" location="'PAX REGULAR NACIONAL'!A1" display="EMPRESAS DE TRANSPORTE AEREO PASAJEROS NACIONAL REGULAR 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/>
  </sheetViews>
  <sheetFormatPr baseColWidth="10" defaultRowHeight="12.75" x14ac:dyDescent="0.2"/>
  <cols>
    <col min="1" max="1" width="27.85546875" bestFit="1" customWidth="1"/>
    <col min="2" max="3" width="11.85546875" bestFit="1" customWidth="1"/>
    <col min="4" max="4" width="26.85546875" bestFit="1" customWidth="1"/>
    <col min="5" max="5" width="12.7109375" customWidth="1"/>
    <col min="7" max="10" width="11.85546875" bestFit="1" customWidth="1"/>
  </cols>
  <sheetData>
    <row r="1" spans="1:10" ht="13.5" thickBot="1" x14ac:dyDescent="0.25"/>
    <row r="2" spans="1:10" ht="15" x14ac:dyDescent="0.2">
      <c r="A2" s="157" t="s">
        <v>397</v>
      </c>
      <c r="B2" s="158"/>
      <c r="C2" s="158"/>
      <c r="D2" s="158"/>
      <c r="E2" s="158"/>
      <c r="F2" s="158"/>
      <c r="G2" s="158"/>
      <c r="H2" s="158"/>
      <c r="I2" s="158"/>
      <c r="J2" s="159"/>
    </row>
    <row r="3" spans="1:10" ht="15.75" thickBot="1" x14ac:dyDescent="0.25">
      <c r="A3" s="154" t="s">
        <v>369</v>
      </c>
      <c r="B3" s="155"/>
      <c r="C3" s="155"/>
      <c r="D3" s="155"/>
      <c r="E3" s="155"/>
      <c r="F3" s="155"/>
      <c r="G3" s="155"/>
      <c r="H3" s="155"/>
      <c r="I3" s="155"/>
      <c r="J3" s="156"/>
    </row>
    <row r="4" spans="1:10" ht="63" customHeight="1" x14ac:dyDescent="0.2">
      <c r="A4" s="40" t="s">
        <v>346</v>
      </c>
      <c r="B4" s="60" t="s">
        <v>398</v>
      </c>
      <c r="C4" s="60" t="s">
        <v>35</v>
      </c>
      <c r="D4" s="60" t="s">
        <v>399</v>
      </c>
      <c r="E4" s="60" t="s">
        <v>31</v>
      </c>
      <c r="F4" s="60" t="s">
        <v>54</v>
      </c>
      <c r="G4" s="60" t="s">
        <v>400</v>
      </c>
      <c r="H4" s="60" t="s">
        <v>11</v>
      </c>
      <c r="I4" s="60" t="s">
        <v>11</v>
      </c>
      <c r="J4" s="60" t="s">
        <v>401</v>
      </c>
    </row>
    <row r="5" spans="1:10" x14ac:dyDescent="0.2">
      <c r="A5" s="17" t="s">
        <v>349</v>
      </c>
      <c r="B5" s="43" t="s">
        <v>34</v>
      </c>
      <c r="C5" s="43" t="s">
        <v>37</v>
      </c>
      <c r="D5" s="43" t="s">
        <v>14</v>
      </c>
      <c r="E5" s="43" t="s">
        <v>33</v>
      </c>
      <c r="F5" s="43" t="s">
        <v>56</v>
      </c>
      <c r="G5" s="43" t="s">
        <v>16</v>
      </c>
      <c r="H5" s="43" t="s">
        <v>17</v>
      </c>
      <c r="I5" s="43" t="s">
        <v>15</v>
      </c>
      <c r="J5" s="43" t="s">
        <v>28</v>
      </c>
    </row>
    <row r="6" spans="1:10" x14ac:dyDescent="0.2">
      <c r="A6" s="20" t="s">
        <v>350</v>
      </c>
      <c r="B6" s="45">
        <v>547253.5</v>
      </c>
      <c r="C6" s="45">
        <v>364030</v>
      </c>
      <c r="D6" s="45">
        <v>226248.22727272726</v>
      </c>
      <c r="E6" s="45">
        <v>1059623</v>
      </c>
      <c r="F6" s="45">
        <v>245172</v>
      </c>
      <c r="G6" s="45">
        <v>314035.16666666669</v>
      </c>
      <c r="H6" s="45">
        <v>268334</v>
      </c>
      <c r="I6" s="45">
        <v>318080</v>
      </c>
      <c r="J6" s="45">
        <v>311839.33333333331</v>
      </c>
    </row>
    <row r="7" spans="1:10" x14ac:dyDescent="0.2">
      <c r="A7" s="20" t="s">
        <v>351</v>
      </c>
      <c r="B7" s="45">
        <v>188623</v>
      </c>
      <c r="C7" s="45">
        <v>421192</v>
      </c>
      <c r="D7" s="45">
        <v>26211.863636363636</v>
      </c>
      <c r="E7" s="45">
        <v>382951</v>
      </c>
      <c r="F7" s="45">
        <v>12173</v>
      </c>
      <c r="G7" s="45">
        <v>10452.5</v>
      </c>
      <c r="H7" s="45">
        <v>8345</v>
      </c>
      <c r="I7" s="45">
        <v>15605</v>
      </c>
      <c r="J7" s="45">
        <v>119673</v>
      </c>
    </row>
    <row r="8" spans="1:10" x14ac:dyDescent="0.2">
      <c r="A8" s="20" t="s">
        <v>352</v>
      </c>
      <c r="B8" s="45">
        <v>33472</v>
      </c>
      <c r="C8" s="45">
        <v>38265</v>
      </c>
      <c r="D8" s="45">
        <v>955.36363636363637</v>
      </c>
      <c r="E8" s="45">
        <v>74891</v>
      </c>
      <c r="F8" s="45">
        <v>0</v>
      </c>
      <c r="G8" s="45">
        <v>707</v>
      </c>
      <c r="H8" s="45">
        <v>3040</v>
      </c>
      <c r="I8" s="45">
        <v>0</v>
      </c>
      <c r="J8" s="45">
        <v>0</v>
      </c>
    </row>
    <row r="9" spans="1:10" x14ac:dyDescent="0.2">
      <c r="A9" s="20" t="s">
        <v>335</v>
      </c>
      <c r="B9" s="45">
        <v>279824</v>
      </c>
      <c r="C9" s="45">
        <v>476343</v>
      </c>
      <c r="D9" s="45">
        <v>243175.63636363635</v>
      </c>
      <c r="E9" s="45">
        <v>223605</v>
      </c>
      <c r="F9" s="45">
        <v>231604</v>
      </c>
      <c r="G9" s="45">
        <v>386325.16666666669</v>
      </c>
      <c r="H9" s="45">
        <v>126605</v>
      </c>
      <c r="I9" s="45">
        <v>193970</v>
      </c>
      <c r="J9" s="45">
        <v>492552</v>
      </c>
    </row>
    <row r="10" spans="1:10" x14ac:dyDescent="0.2">
      <c r="A10" s="20" t="s">
        <v>336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</row>
    <row r="11" spans="1:10" x14ac:dyDescent="0.2">
      <c r="A11" s="20" t="s">
        <v>337</v>
      </c>
      <c r="B11" s="45">
        <v>574031</v>
      </c>
      <c r="C11" s="45">
        <v>120137</v>
      </c>
      <c r="D11" s="45">
        <v>191398.68181818182</v>
      </c>
      <c r="E11" s="45">
        <v>896543</v>
      </c>
      <c r="F11" s="45">
        <v>271040</v>
      </c>
      <c r="G11" s="45">
        <v>165972.33333333334</v>
      </c>
      <c r="H11" s="45">
        <v>188214</v>
      </c>
      <c r="I11" s="45">
        <v>430000</v>
      </c>
      <c r="J11" s="45">
        <v>431455.33333333331</v>
      </c>
    </row>
    <row r="12" spans="1:10" x14ac:dyDescent="0.2">
      <c r="A12" s="20" t="s">
        <v>338</v>
      </c>
      <c r="B12" s="45">
        <v>63302</v>
      </c>
      <c r="C12" s="45">
        <v>541922</v>
      </c>
      <c r="D12" s="45">
        <v>47022.772727272728</v>
      </c>
      <c r="E12" s="45">
        <v>0</v>
      </c>
      <c r="F12" s="45">
        <v>0</v>
      </c>
      <c r="G12" s="45">
        <v>44418.5</v>
      </c>
      <c r="H12" s="45">
        <v>185640</v>
      </c>
      <c r="I12" s="45">
        <v>312000</v>
      </c>
      <c r="J12" s="45">
        <v>216651.66666666666</v>
      </c>
    </row>
    <row r="13" spans="1:10" ht="13.5" thickBot="1" x14ac:dyDescent="0.25">
      <c r="A13" s="20" t="s">
        <v>339</v>
      </c>
      <c r="B13" s="47">
        <v>866000.5</v>
      </c>
      <c r="C13" s="47">
        <v>214420</v>
      </c>
      <c r="D13" s="47">
        <v>16785.045454545456</v>
      </c>
      <c r="E13" s="47">
        <v>2125365</v>
      </c>
      <c r="F13" s="47">
        <v>0</v>
      </c>
      <c r="G13" s="47">
        <v>30316.666666666668</v>
      </c>
      <c r="H13" s="47">
        <v>0</v>
      </c>
      <c r="I13" s="47">
        <v>0</v>
      </c>
      <c r="J13" s="47">
        <v>134508.66666666666</v>
      </c>
    </row>
    <row r="14" spans="1:10" ht="13.5" thickBot="1" x14ac:dyDescent="0.25">
      <c r="A14" s="24" t="s">
        <v>353</v>
      </c>
      <c r="B14" s="49">
        <f>SUM(B6:B13)</f>
        <v>2552506</v>
      </c>
      <c r="C14" s="49">
        <f t="shared" ref="C14:J14" si="0">SUM(C6:C13)</f>
        <v>2176309</v>
      </c>
      <c r="D14" s="49">
        <f t="shared" si="0"/>
        <v>751797.59090909082</v>
      </c>
      <c r="E14" s="49">
        <f t="shared" si="0"/>
        <v>4762978</v>
      </c>
      <c r="F14" s="49">
        <f t="shared" si="0"/>
        <v>759989</v>
      </c>
      <c r="G14" s="49">
        <f t="shared" si="0"/>
        <v>952227.33333333337</v>
      </c>
      <c r="H14" s="49">
        <f t="shared" si="0"/>
        <v>780178</v>
      </c>
      <c r="I14" s="49">
        <f t="shared" si="0"/>
        <v>1269655</v>
      </c>
      <c r="J14" s="49">
        <f t="shared" si="0"/>
        <v>1706680</v>
      </c>
    </row>
    <row r="15" spans="1:10" x14ac:dyDescent="0.2">
      <c r="A15" s="20" t="s">
        <v>340</v>
      </c>
      <c r="B15" s="50">
        <v>635405</v>
      </c>
      <c r="C15" s="50">
        <v>1093606</v>
      </c>
      <c r="D15" s="50">
        <v>309277.68181818182</v>
      </c>
      <c r="E15" s="50">
        <v>485241</v>
      </c>
      <c r="F15" s="50">
        <v>86581</v>
      </c>
      <c r="G15" s="50">
        <v>222811</v>
      </c>
      <c r="H15" s="50">
        <v>126875</v>
      </c>
      <c r="I15" s="50">
        <v>126875</v>
      </c>
      <c r="J15" s="50">
        <v>673580.66666666663</v>
      </c>
    </row>
    <row r="16" spans="1:10" x14ac:dyDescent="0.2">
      <c r="A16" s="20" t="s">
        <v>341</v>
      </c>
      <c r="B16" s="50">
        <v>0</v>
      </c>
      <c r="C16" s="50">
        <v>24440</v>
      </c>
      <c r="D16" s="50">
        <v>24345.136363636364</v>
      </c>
      <c r="E16" s="50">
        <v>0</v>
      </c>
      <c r="F16" s="50">
        <v>0</v>
      </c>
      <c r="G16" s="50">
        <v>17058.333333333332</v>
      </c>
      <c r="H16" s="50">
        <v>38750</v>
      </c>
      <c r="I16" s="50">
        <v>38750</v>
      </c>
      <c r="J16" s="50">
        <v>0</v>
      </c>
    </row>
    <row r="17" spans="1:10" ht="13.5" thickBot="1" x14ac:dyDescent="0.25">
      <c r="A17" s="20" t="s">
        <v>354</v>
      </c>
      <c r="B17" s="50">
        <v>6425</v>
      </c>
      <c r="C17" s="50">
        <v>58716</v>
      </c>
      <c r="D17" s="50">
        <v>27486.81818181818</v>
      </c>
      <c r="E17" s="50">
        <v>0</v>
      </c>
      <c r="F17" s="50">
        <v>28367</v>
      </c>
      <c r="G17" s="50">
        <v>31543.333333333332</v>
      </c>
      <c r="H17" s="50">
        <v>10608</v>
      </c>
      <c r="I17" s="50">
        <v>10608</v>
      </c>
      <c r="J17" s="50">
        <v>68090</v>
      </c>
    </row>
    <row r="18" spans="1:10" ht="13.5" thickBot="1" x14ac:dyDescent="0.25">
      <c r="A18" s="24" t="s">
        <v>355</v>
      </c>
      <c r="B18" s="49">
        <f>SUM(B15:B17)</f>
        <v>641830</v>
      </c>
      <c r="C18" s="49">
        <f t="shared" ref="C18:J18" si="1">SUM(C15:C17)</f>
        <v>1176762</v>
      </c>
      <c r="D18" s="49">
        <f t="shared" si="1"/>
        <v>361109.63636363635</v>
      </c>
      <c r="E18" s="49">
        <f t="shared" si="1"/>
        <v>485241</v>
      </c>
      <c r="F18" s="49">
        <f t="shared" si="1"/>
        <v>114948</v>
      </c>
      <c r="G18" s="49">
        <f t="shared" si="1"/>
        <v>271412.66666666669</v>
      </c>
      <c r="H18" s="49">
        <f t="shared" si="1"/>
        <v>176233</v>
      </c>
      <c r="I18" s="49">
        <f t="shared" si="1"/>
        <v>176233</v>
      </c>
      <c r="J18" s="49">
        <f t="shared" si="1"/>
        <v>741670.66666666663</v>
      </c>
    </row>
    <row r="19" spans="1:10" ht="13.5" thickBot="1" x14ac:dyDescent="0.25">
      <c r="A19" s="26" t="s">
        <v>3</v>
      </c>
      <c r="B19" s="52">
        <v>3194336</v>
      </c>
      <c r="C19" s="52">
        <v>3353071</v>
      </c>
      <c r="D19" s="52">
        <v>1112907.2272727273</v>
      </c>
      <c r="E19" s="52">
        <v>5248219</v>
      </c>
      <c r="F19" s="52">
        <v>874937</v>
      </c>
      <c r="G19" s="52">
        <v>1223640</v>
      </c>
      <c r="H19" s="52">
        <v>956411</v>
      </c>
      <c r="I19" s="52">
        <v>1445888</v>
      </c>
      <c r="J19" s="52">
        <v>2448350.6666666665</v>
      </c>
    </row>
    <row r="20" spans="1:10" x14ac:dyDescent="0.2">
      <c r="A20" s="29" t="s">
        <v>4</v>
      </c>
      <c r="B20" s="54">
        <v>2100</v>
      </c>
      <c r="C20" s="54">
        <v>410</v>
      </c>
      <c r="D20" s="54">
        <v>9023</v>
      </c>
      <c r="E20" s="54">
        <v>486</v>
      </c>
      <c r="F20" s="54">
        <v>79</v>
      </c>
      <c r="G20" s="54">
        <v>3276</v>
      </c>
      <c r="H20" s="54">
        <v>295</v>
      </c>
      <c r="I20" s="54">
        <v>179</v>
      </c>
      <c r="J20" s="54">
        <v>3638</v>
      </c>
    </row>
    <row r="21" spans="1:10" ht="13.5" thickBot="1" x14ac:dyDescent="0.25">
      <c r="A21" s="32" t="s">
        <v>5</v>
      </c>
      <c r="B21" s="56">
        <v>11</v>
      </c>
      <c r="C21" s="56">
        <v>4</v>
      </c>
      <c r="D21" s="56">
        <v>58</v>
      </c>
      <c r="E21" s="56">
        <v>4</v>
      </c>
      <c r="F21" s="56">
        <v>1</v>
      </c>
      <c r="G21" s="56">
        <v>25</v>
      </c>
      <c r="H21" s="56">
        <v>2</v>
      </c>
      <c r="I21" s="56">
        <v>1</v>
      </c>
      <c r="J21" s="56">
        <v>13</v>
      </c>
    </row>
    <row r="22" spans="1:10" ht="13.5" thickBot="1" x14ac:dyDescent="0.25"/>
    <row r="23" spans="1:10" ht="13.5" thickBot="1" x14ac:dyDescent="0.25">
      <c r="A23" s="160" t="s">
        <v>356</v>
      </c>
      <c r="B23" s="161"/>
      <c r="C23" s="161"/>
      <c r="D23" s="161"/>
      <c r="E23" s="161"/>
      <c r="F23" s="161"/>
      <c r="G23" s="161"/>
      <c r="H23" s="161"/>
      <c r="I23" s="161"/>
      <c r="J23" s="161"/>
    </row>
    <row r="24" spans="1:10" ht="15" x14ac:dyDescent="0.25">
      <c r="A24" s="35" t="s">
        <v>357</v>
      </c>
      <c r="B24" s="36">
        <f t="shared" ref="B24:J37" si="2">+B6/B$19</f>
        <v>0.17131995507047473</v>
      </c>
      <c r="C24" s="36">
        <f t="shared" si="2"/>
        <v>0.10856614727215737</v>
      </c>
      <c r="D24" s="36">
        <f t="shared" si="2"/>
        <v>0.20329477761337533</v>
      </c>
      <c r="E24" s="36">
        <f t="shared" si="2"/>
        <v>0.20190144504259444</v>
      </c>
      <c r="F24" s="36">
        <f t="shared" si="2"/>
        <v>0.28021674703435789</v>
      </c>
      <c r="G24" s="36">
        <f t="shared" si="2"/>
        <v>0.25664016104954618</v>
      </c>
      <c r="H24" s="36">
        <f t="shared" si="2"/>
        <v>0.28056348159943789</v>
      </c>
      <c r="I24" s="36">
        <f t="shared" si="2"/>
        <v>0.21998937677053823</v>
      </c>
      <c r="J24" s="36">
        <f t="shared" si="2"/>
        <v>0.12736710373187282</v>
      </c>
    </row>
    <row r="25" spans="1:10" ht="15" x14ac:dyDescent="0.25">
      <c r="A25" s="37" t="s">
        <v>358</v>
      </c>
      <c r="B25" s="36">
        <f t="shared" si="2"/>
        <v>5.904920459212807E-2</v>
      </c>
      <c r="C25" s="36">
        <f t="shared" si="2"/>
        <v>0.125613802988365</v>
      </c>
      <c r="D25" s="36">
        <f t="shared" si="2"/>
        <v>2.3552604380688597E-2</v>
      </c>
      <c r="E25" s="36">
        <f t="shared" si="2"/>
        <v>7.2967801076898653E-2</v>
      </c>
      <c r="F25" s="36">
        <f t="shared" si="2"/>
        <v>1.3913001736125001E-2</v>
      </c>
      <c r="G25" s="36">
        <f t="shared" si="2"/>
        <v>8.542136576117158E-3</v>
      </c>
      <c r="H25" s="36">
        <f t="shared" si="2"/>
        <v>8.7253283368760922E-3</v>
      </c>
      <c r="I25" s="36">
        <f t="shared" si="2"/>
        <v>1.0792675504603399E-2</v>
      </c>
      <c r="J25" s="36">
        <f t="shared" si="2"/>
        <v>4.8879027677407871E-2</v>
      </c>
    </row>
    <row r="26" spans="1:10" ht="15" x14ac:dyDescent="0.25">
      <c r="A26" s="37" t="s">
        <v>359</v>
      </c>
      <c r="B26" s="36">
        <f t="shared" si="2"/>
        <v>1.0478547028239985E-2</v>
      </c>
      <c r="C26" s="36">
        <f t="shared" si="2"/>
        <v>1.1411926559264627E-2</v>
      </c>
      <c r="D26" s="36">
        <f t="shared" si="2"/>
        <v>8.5843960120991867E-4</v>
      </c>
      <c r="E26" s="36">
        <f t="shared" si="2"/>
        <v>1.4269793238430027E-2</v>
      </c>
      <c r="F26" s="36">
        <f t="shared" si="2"/>
        <v>0</v>
      </c>
      <c r="G26" s="36">
        <f t="shared" si="2"/>
        <v>5.777843156483933E-4</v>
      </c>
      <c r="H26" s="36">
        <f t="shared" si="2"/>
        <v>3.1785498075618118E-3</v>
      </c>
      <c r="I26" s="36">
        <f t="shared" si="2"/>
        <v>0</v>
      </c>
      <c r="J26" s="36">
        <f t="shared" si="2"/>
        <v>0</v>
      </c>
    </row>
    <row r="27" spans="1:10" ht="15" x14ac:dyDescent="0.25">
      <c r="A27" s="37" t="s">
        <v>360</v>
      </c>
      <c r="B27" s="36">
        <f t="shared" si="2"/>
        <v>8.7600052092203201E-2</v>
      </c>
      <c r="C27" s="36">
        <f t="shared" si="2"/>
        <v>0.14206170999659715</v>
      </c>
      <c r="D27" s="36">
        <f t="shared" si="2"/>
        <v>0.21850485863009325</v>
      </c>
      <c r="E27" s="36">
        <f t="shared" si="2"/>
        <v>4.260588210972141E-2</v>
      </c>
      <c r="F27" s="36">
        <f t="shared" si="2"/>
        <v>0.26470934478711039</v>
      </c>
      <c r="G27" s="36">
        <f t="shared" si="2"/>
        <v>0.31571799439922421</v>
      </c>
      <c r="H27" s="36">
        <f t="shared" si="2"/>
        <v>0.13237509815340895</v>
      </c>
      <c r="I27" s="36">
        <f t="shared" si="2"/>
        <v>0.13415285277974504</v>
      </c>
      <c r="J27" s="36">
        <f t="shared" si="2"/>
        <v>0.20117706450546574</v>
      </c>
    </row>
    <row r="28" spans="1:10" ht="15" x14ac:dyDescent="0.25">
      <c r="A28" s="37" t="s">
        <v>361</v>
      </c>
      <c r="B28" s="36">
        <f t="shared" si="2"/>
        <v>0</v>
      </c>
      <c r="C28" s="36">
        <f t="shared" si="2"/>
        <v>0</v>
      </c>
      <c r="D28" s="36">
        <f t="shared" si="2"/>
        <v>0</v>
      </c>
      <c r="E28" s="36">
        <f t="shared" si="2"/>
        <v>0</v>
      </c>
      <c r="F28" s="36">
        <f t="shared" si="2"/>
        <v>0</v>
      </c>
      <c r="G28" s="36">
        <f t="shared" si="2"/>
        <v>0</v>
      </c>
      <c r="H28" s="36">
        <f t="shared" si="2"/>
        <v>0</v>
      </c>
      <c r="I28" s="36">
        <f t="shared" si="2"/>
        <v>0</v>
      </c>
      <c r="J28" s="36">
        <f t="shared" si="2"/>
        <v>0</v>
      </c>
    </row>
    <row r="29" spans="1:10" ht="15" x14ac:dyDescent="0.25">
      <c r="A29" s="37" t="s">
        <v>362</v>
      </c>
      <c r="B29" s="36">
        <f t="shared" si="2"/>
        <v>0.17970276138765615</v>
      </c>
      <c r="C29" s="36">
        <f t="shared" si="2"/>
        <v>3.5828946061684942E-2</v>
      </c>
      <c r="D29" s="36">
        <f t="shared" si="2"/>
        <v>0.17198080588192458</v>
      </c>
      <c r="E29" s="36">
        <f t="shared" si="2"/>
        <v>0.17082804661924358</v>
      </c>
      <c r="F29" s="36">
        <f t="shared" si="2"/>
        <v>0.30978230432591147</v>
      </c>
      <c r="G29" s="36">
        <f t="shared" si="2"/>
        <v>0.13563820513658703</v>
      </c>
      <c r="H29" s="36">
        <f t="shared" si="2"/>
        <v>0.19679196496067067</v>
      </c>
      <c r="I29" s="36">
        <f t="shared" si="2"/>
        <v>0.29739509560906513</v>
      </c>
      <c r="J29" s="36">
        <f t="shared" si="2"/>
        <v>0.17622285043046668</v>
      </c>
    </row>
    <row r="30" spans="1:10" ht="15" x14ac:dyDescent="0.25">
      <c r="A30" s="37" t="s">
        <v>363</v>
      </c>
      <c r="B30" s="36">
        <f t="shared" si="2"/>
        <v>1.9816951003275799E-2</v>
      </c>
      <c r="C30" s="36">
        <f t="shared" si="2"/>
        <v>0.16161960185155638</v>
      </c>
      <c r="D30" s="36">
        <f t="shared" si="2"/>
        <v>4.2252194589935392E-2</v>
      </c>
      <c r="E30" s="36">
        <f t="shared" si="2"/>
        <v>0</v>
      </c>
      <c r="F30" s="36">
        <f t="shared" si="2"/>
        <v>0</v>
      </c>
      <c r="G30" s="36">
        <f t="shared" si="2"/>
        <v>3.6300300742048312E-2</v>
      </c>
      <c r="H30" s="36">
        <f t="shared" si="2"/>
        <v>0.19410065338018906</v>
      </c>
      <c r="I30" s="36">
        <f t="shared" si="2"/>
        <v>0.21578434844192634</v>
      </c>
      <c r="J30" s="36">
        <f t="shared" si="2"/>
        <v>8.8488822134955611E-2</v>
      </c>
    </row>
    <row r="31" spans="1:10" ht="15.75" thickBot="1" x14ac:dyDescent="0.3">
      <c r="A31" s="37" t="s">
        <v>364</v>
      </c>
      <c r="B31" s="36">
        <f t="shared" si="2"/>
        <v>0.27110501212145499</v>
      </c>
      <c r="C31" s="36">
        <f t="shared" si="2"/>
        <v>6.3947348564942413E-2</v>
      </c>
      <c r="D31" s="36">
        <f t="shared" si="2"/>
        <v>1.5082160528042055E-2</v>
      </c>
      <c r="E31" s="36">
        <f t="shared" si="2"/>
        <v>0.40496880941896668</v>
      </c>
      <c r="F31" s="36">
        <f t="shared" si="2"/>
        <v>0</v>
      </c>
      <c r="G31" s="36">
        <f t="shared" si="2"/>
        <v>2.4775805520142091E-2</v>
      </c>
      <c r="H31" s="36">
        <f t="shared" si="2"/>
        <v>0</v>
      </c>
      <c r="I31" s="36">
        <f t="shared" si="2"/>
        <v>0</v>
      </c>
      <c r="J31" s="36">
        <f t="shared" si="2"/>
        <v>5.4938481034579469E-2</v>
      </c>
    </row>
    <row r="32" spans="1:10" ht="13.5" thickBot="1" x14ac:dyDescent="0.25">
      <c r="A32" s="24" t="s">
        <v>353</v>
      </c>
      <c r="B32" s="38">
        <f t="shared" si="2"/>
        <v>0.7990724832954329</v>
      </c>
      <c r="C32" s="38">
        <f t="shared" si="2"/>
        <v>0.64904948329456791</v>
      </c>
      <c r="D32" s="38">
        <f t="shared" si="2"/>
        <v>0.67552584122526904</v>
      </c>
      <c r="E32" s="38">
        <f t="shared" si="2"/>
        <v>0.90754177750585485</v>
      </c>
      <c r="F32" s="38">
        <f t="shared" si="2"/>
        <v>0.86862139788350479</v>
      </c>
      <c r="G32" s="38">
        <f t="shared" si="2"/>
        <v>0.77819238773931332</v>
      </c>
      <c r="H32" s="38">
        <f t="shared" si="2"/>
        <v>0.81573507623814445</v>
      </c>
      <c r="I32" s="38">
        <f t="shared" si="2"/>
        <v>0.87811434910587816</v>
      </c>
      <c r="J32" s="38">
        <f t="shared" si="2"/>
        <v>0.6970733495147482</v>
      </c>
    </row>
    <row r="33" spans="1:10" ht="15" x14ac:dyDescent="0.25">
      <c r="A33" s="37" t="s">
        <v>365</v>
      </c>
      <c r="B33" s="36">
        <f t="shared" si="2"/>
        <v>0.19891614407501276</v>
      </c>
      <c r="C33" s="36">
        <f t="shared" si="2"/>
        <v>0.32615056466147002</v>
      </c>
      <c r="D33" s="36">
        <f t="shared" si="2"/>
        <v>0.27790068591439809</v>
      </c>
      <c r="E33" s="36">
        <f t="shared" si="2"/>
        <v>9.2458222494145162E-2</v>
      </c>
      <c r="F33" s="36">
        <f t="shared" si="2"/>
        <v>9.8956839178135109E-2</v>
      </c>
      <c r="G33" s="36">
        <f t="shared" si="2"/>
        <v>0.18208868621489982</v>
      </c>
      <c r="H33" s="36">
        <f t="shared" si="2"/>
        <v>0.13265740356394898</v>
      </c>
      <c r="I33" s="36">
        <f t="shared" si="2"/>
        <v>8.7748843617209638E-2</v>
      </c>
      <c r="J33" s="36">
        <f t="shared" si="2"/>
        <v>0.27511609175809781</v>
      </c>
    </row>
    <row r="34" spans="1:10" ht="15" x14ac:dyDescent="0.25">
      <c r="A34" s="37" t="s">
        <v>366</v>
      </c>
      <c r="B34" s="36">
        <f t="shared" si="2"/>
        <v>0</v>
      </c>
      <c r="C34" s="36">
        <f t="shared" si="2"/>
        <v>7.288840588224944E-3</v>
      </c>
      <c r="D34" s="36">
        <f t="shared" si="2"/>
        <v>2.1875261268000001E-2</v>
      </c>
      <c r="E34" s="36">
        <f t="shared" si="2"/>
        <v>0</v>
      </c>
      <c r="F34" s="36">
        <f t="shared" si="2"/>
        <v>0</v>
      </c>
      <c r="G34" s="36">
        <f t="shared" si="2"/>
        <v>1.3940647031261917E-2</v>
      </c>
      <c r="H34" s="36">
        <f t="shared" si="2"/>
        <v>4.0516054290467174E-2</v>
      </c>
      <c r="I34" s="36">
        <f t="shared" si="2"/>
        <v>2.6800139429886686E-2</v>
      </c>
      <c r="J34" s="36">
        <f t="shared" si="2"/>
        <v>0</v>
      </c>
    </row>
    <row r="35" spans="1:10" ht="15.75" thickBot="1" x14ac:dyDescent="0.3">
      <c r="A35" s="37" t="s">
        <v>367</v>
      </c>
      <c r="B35" s="36">
        <f t="shared" si="2"/>
        <v>2.011372629554311E-3</v>
      </c>
      <c r="C35" s="36">
        <f t="shared" si="2"/>
        <v>1.7511111455737145E-2</v>
      </c>
      <c r="D35" s="36">
        <f t="shared" si="2"/>
        <v>2.4698211592332757E-2</v>
      </c>
      <c r="E35" s="36">
        <f t="shared" si="2"/>
        <v>0</v>
      </c>
      <c r="F35" s="36">
        <f t="shared" si="2"/>
        <v>3.2421762938360132E-2</v>
      </c>
      <c r="G35" s="36">
        <f t="shared" si="2"/>
        <v>2.5778279014524969E-2</v>
      </c>
      <c r="H35" s="36">
        <f t="shared" si="2"/>
        <v>1.1091465907439375E-2</v>
      </c>
      <c r="I35" s="36">
        <f t="shared" si="2"/>
        <v>7.3366678470254956E-3</v>
      </c>
      <c r="J35" s="36">
        <f t="shared" si="2"/>
        <v>2.781055872715401E-2</v>
      </c>
    </row>
    <row r="36" spans="1:10" ht="13.5" thickBot="1" x14ac:dyDescent="0.25">
      <c r="A36" s="24" t="s">
        <v>355</v>
      </c>
      <c r="B36" s="38">
        <f t="shared" si="2"/>
        <v>0.20092751670456707</v>
      </c>
      <c r="C36" s="38">
        <f t="shared" si="2"/>
        <v>0.35095051670543215</v>
      </c>
      <c r="D36" s="38">
        <f t="shared" si="2"/>
        <v>0.32447415877473079</v>
      </c>
      <c r="E36" s="38">
        <f t="shared" si="2"/>
        <v>9.2458222494145162E-2</v>
      </c>
      <c r="F36" s="38">
        <f t="shared" si="2"/>
        <v>0.13137860211649524</v>
      </c>
      <c r="G36" s="38">
        <f t="shared" si="2"/>
        <v>0.22180761226068671</v>
      </c>
      <c r="H36" s="38">
        <f t="shared" si="2"/>
        <v>0.18426492376185552</v>
      </c>
      <c r="I36" s="38">
        <f t="shared" si="2"/>
        <v>0.12188565089412182</v>
      </c>
      <c r="J36" s="38">
        <f t="shared" si="2"/>
        <v>0.30292665048525186</v>
      </c>
    </row>
    <row r="37" spans="1:10" ht="13.5" thickBot="1" x14ac:dyDescent="0.25">
      <c r="A37" s="26" t="s">
        <v>3</v>
      </c>
      <c r="B37" s="39">
        <f t="shared" si="2"/>
        <v>1</v>
      </c>
      <c r="C37" s="39">
        <f t="shared" si="2"/>
        <v>1</v>
      </c>
      <c r="D37" s="39">
        <f t="shared" si="2"/>
        <v>1</v>
      </c>
      <c r="E37" s="39">
        <f t="shared" si="2"/>
        <v>1</v>
      </c>
      <c r="F37" s="39">
        <f t="shared" si="2"/>
        <v>1</v>
      </c>
      <c r="G37" s="39">
        <f t="shared" si="2"/>
        <v>1</v>
      </c>
      <c r="H37" s="39">
        <f t="shared" si="2"/>
        <v>1</v>
      </c>
      <c r="I37" s="39">
        <f t="shared" si="2"/>
        <v>1</v>
      </c>
      <c r="J37" s="39">
        <f t="shared" si="2"/>
        <v>1</v>
      </c>
    </row>
  </sheetData>
  <mergeCells count="3">
    <mergeCell ref="A23:J23"/>
    <mergeCell ref="A2:J2"/>
    <mergeCell ref="A3:J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2" sqref="A22:XFD22"/>
    </sheetView>
  </sheetViews>
  <sheetFormatPr baseColWidth="10" defaultRowHeight="12.75" x14ac:dyDescent="0.2"/>
  <cols>
    <col min="1" max="1" width="27.85546875" bestFit="1" customWidth="1"/>
    <col min="2" max="3" width="11.85546875" bestFit="1" customWidth="1"/>
    <col min="4" max="4" width="13" bestFit="1" customWidth="1"/>
  </cols>
  <sheetData>
    <row r="1" spans="1:4" ht="13.5" thickBot="1" x14ac:dyDescent="0.25"/>
    <row r="2" spans="1:4" ht="15" x14ac:dyDescent="0.2">
      <c r="A2" s="157" t="s">
        <v>402</v>
      </c>
      <c r="B2" s="158"/>
      <c r="C2" s="158"/>
      <c r="D2" s="159"/>
    </row>
    <row r="3" spans="1:4" ht="15.75" thickBot="1" x14ac:dyDescent="0.25">
      <c r="A3" s="154" t="s">
        <v>369</v>
      </c>
      <c r="B3" s="155"/>
      <c r="C3" s="155"/>
      <c r="D3" s="156"/>
    </row>
    <row r="4" spans="1:4" x14ac:dyDescent="0.2">
      <c r="A4" s="40" t="s">
        <v>346</v>
      </c>
      <c r="B4" s="60" t="s">
        <v>187</v>
      </c>
      <c r="C4" s="60" t="s">
        <v>187</v>
      </c>
      <c r="D4" s="61" t="s">
        <v>187</v>
      </c>
    </row>
    <row r="5" spans="1:4" x14ac:dyDescent="0.2">
      <c r="A5" s="17" t="s">
        <v>349</v>
      </c>
      <c r="B5" s="43" t="s">
        <v>190</v>
      </c>
      <c r="C5" s="43" t="s">
        <v>37</v>
      </c>
      <c r="D5" s="44" t="s">
        <v>191</v>
      </c>
    </row>
    <row r="6" spans="1:4" x14ac:dyDescent="0.2">
      <c r="A6" s="20" t="s">
        <v>350</v>
      </c>
      <c r="B6" s="45">
        <v>557449</v>
      </c>
      <c r="C6" s="45">
        <v>326182</v>
      </c>
      <c r="D6" s="46">
        <v>538988</v>
      </c>
    </row>
    <row r="7" spans="1:4" x14ac:dyDescent="0.2">
      <c r="A7" s="20" t="s">
        <v>351</v>
      </c>
      <c r="B7" s="45">
        <v>408847</v>
      </c>
      <c r="C7" s="45">
        <v>65648</v>
      </c>
      <c r="D7" s="46">
        <v>577817</v>
      </c>
    </row>
    <row r="8" spans="1:4" x14ac:dyDescent="0.2">
      <c r="A8" s="20" t="s">
        <v>352</v>
      </c>
      <c r="B8" s="45">
        <v>226129</v>
      </c>
      <c r="C8" s="45">
        <v>95206</v>
      </c>
      <c r="D8" s="46">
        <v>838697</v>
      </c>
    </row>
    <row r="9" spans="1:4" x14ac:dyDescent="0.2">
      <c r="A9" s="20" t="s">
        <v>335</v>
      </c>
      <c r="B9" s="45">
        <v>1356473</v>
      </c>
      <c r="C9" s="45">
        <v>330619</v>
      </c>
      <c r="D9" s="46">
        <v>3495524</v>
      </c>
    </row>
    <row r="10" spans="1:4" x14ac:dyDescent="0.2">
      <c r="A10" s="20" t="s">
        <v>336</v>
      </c>
      <c r="B10" s="45">
        <v>0</v>
      </c>
      <c r="C10" s="45">
        <v>0</v>
      </c>
      <c r="D10" s="46">
        <v>0</v>
      </c>
    </row>
    <row r="11" spans="1:4" x14ac:dyDescent="0.2">
      <c r="A11" s="20" t="s">
        <v>337</v>
      </c>
      <c r="B11" s="45">
        <v>2058121</v>
      </c>
      <c r="C11" s="45">
        <v>388788</v>
      </c>
      <c r="D11" s="46">
        <v>4210659</v>
      </c>
    </row>
    <row r="12" spans="1:4" x14ac:dyDescent="0.2">
      <c r="A12" s="20" t="s">
        <v>338</v>
      </c>
      <c r="B12" s="45">
        <v>0</v>
      </c>
      <c r="C12" s="45">
        <v>0</v>
      </c>
      <c r="D12" s="46">
        <v>0</v>
      </c>
    </row>
    <row r="13" spans="1:4" ht="13.5" thickBot="1" x14ac:dyDescent="0.25">
      <c r="A13" s="20" t="s">
        <v>339</v>
      </c>
      <c r="B13" s="47">
        <v>4722896</v>
      </c>
      <c r="C13" s="47">
        <v>2117998</v>
      </c>
      <c r="D13" s="48">
        <v>4260581</v>
      </c>
    </row>
    <row r="14" spans="1:4" ht="13.5" thickBot="1" x14ac:dyDescent="0.25">
      <c r="A14" s="24" t="s">
        <v>353</v>
      </c>
      <c r="B14" s="49">
        <f>SUM(B6:B13)</f>
        <v>9329915</v>
      </c>
      <c r="C14" s="49">
        <f t="shared" ref="C14:D14" si="0">SUM(C6:C13)</f>
        <v>3324441</v>
      </c>
      <c r="D14" s="49">
        <f t="shared" si="0"/>
        <v>13922266</v>
      </c>
    </row>
    <row r="15" spans="1:4" x14ac:dyDescent="0.2">
      <c r="A15" s="20" t="s">
        <v>340</v>
      </c>
      <c r="B15" s="50">
        <v>167793</v>
      </c>
      <c r="C15" s="50">
        <v>9346</v>
      </c>
      <c r="D15" s="51">
        <v>439941</v>
      </c>
    </row>
    <row r="16" spans="1:4" x14ac:dyDescent="0.2">
      <c r="A16" s="20" t="s">
        <v>341</v>
      </c>
      <c r="B16" s="50">
        <v>0</v>
      </c>
      <c r="C16" s="50">
        <v>0</v>
      </c>
      <c r="D16" s="51">
        <v>73979</v>
      </c>
    </row>
    <row r="17" spans="1:4" ht="13.5" thickBot="1" x14ac:dyDescent="0.25">
      <c r="A17" s="20" t="s">
        <v>354</v>
      </c>
      <c r="B17" s="50">
        <v>2672</v>
      </c>
      <c r="C17" s="50">
        <v>6486</v>
      </c>
      <c r="D17" s="51">
        <v>9216</v>
      </c>
    </row>
    <row r="18" spans="1:4" ht="13.5" thickBot="1" x14ac:dyDescent="0.25">
      <c r="A18" s="24" t="s">
        <v>355</v>
      </c>
      <c r="B18" s="49">
        <f>SUM(B15:B17)</f>
        <v>170465</v>
      </c>
      <c r="C18" s="49">
        <f t="shared" ref="C18:D18" si="1">SUM(C15:C17)</f>
        <v>15832</v>
      </c>
      <c r="D18" s="49">
        <f t="shared" si="1"/>
        <v>523136</v>
      </c>
    </row>
    <row r="19" spans="1:4" ht="13.5" thickBot="1" x14ac:dyDescent="0.25">
      <c r="A19" s="26" t="s">
        <v>3</v>
      </c>
      <c r="B19" s="52">
        <v>9500380</v>
      </c>
      <c r="C19" s="52">
        <v>3340273</v>
      </c>
      <c r="D19" s="53">
        <v>14445402</v>
      </c>
    </row>
    <row r="20" spans="1:4" x14ac:dyDescent="0.2">
      <c r="A20" s="29" t="s">
        <v>4</v>
      </c>
      <c r="B20" s="54">
        <v>670</v>
      </c>
      <c r="C20" s="54">
        <v>52</v>
      </c>
      <c r="D20" s="55">
        <v>825</v>
      </c>
    </row>
    <row r="21" spans="1:4" ht="13.5" thickBot="1" x14ac:dyDescent="0.25">
      <c r="A21" s="32" t="s">
        <v>5</v>
      </c>
      <c r="B21" s="56">
        <v>5</v>
      </c>
      <c r="C21" s="56">
        <v>1</v>
      </c>
      <c r="D21" s="57">
        <v>2</v>
      </c>
    </row>
    <row r="22" spans="1:4" ht="13.5" thickBot="1" x14ac:dyDescent="0.25"/>
    <row r="23" spans="1:4" ht="13.5" thickBot="1" x14ac:dyDescent="0.25">
      <c r="A23" s="160" t="s">
        <v>356</v>
      </c>
      <c r="B23" s="161"/>
      <c r="C23" s="161"/>
      <c r="D23" s="161"/>
    </row>
    <row r="24" spans="1:4" ht="15" x14ac:dyDescent="0.25">
      <c r="A24" s="35" t="s">
        <v>357</v>
      </c>
      <c r="B24" s="36">
        <f t="shared" ref="B24:D37" si="2">+B6/B$19</f>
        <v>5.8676495045461338E-2</v>
      </c>
      <c r="C24" s="36">
        <f t="shared" si="2"/>
        <v>9.7651299759031668E-2</v>
      </c>
      <c r="D24" s="58">
        <f t="shared" si="2"/>
        <v>3.7312080342243155E-2</v>
      </c>
    </row>
    <row r="25" spans="1:4" ht="15" x14ac:dyDescent="0.25">
      <c r="A25" s="37" t="s">
        <v>358</v>
      </c>
      <c r="B25" s="36">
        <f t="shared" si="2"/>
        <v>4.3034804923592532E-2</v>
      </c>
      <c r="C25" s="36">
        <f t="shared" si="2"/>
        <v>1.965348341288272E-2</v>
      </c>
      <c r="D25" s="58">
        <f t="shared" si="2"/>
        <v>4.000006368808566E-2</v>
      </c>
    </row>
    <row r="26" spans="1:4" ht="15" x14ac:dyDescent="0.25">
      <c r="A26" s="37" t="s">
        <v>359</v>
      </c>
      <c r="B26" s="36">
        <f t="shared" si="2"/>
        <v>2.3802100547557044E-2</v>
      </c>
      <c r="C26" s="36">
        <f t="shared" si="2"/>
        <v>2.8502460727012433E-2</v>
      </c>
      <c r="D26" s="58">
        <f t="shared" si="2"/>
        <v>5.8059789544105456E-2</v>
      </c>
    </row>
    <row r="27" spans="1:4" ht="15" x14ac:dyDescent="0.25">
      <c r="A27" s="37" t="s">
        <v>360</v>
      </c>
      <c r="B27" s="36">
        <f t="shared" si="2"/>
        <v>0.14278092034213369</v>
      </c>
      <c r="C27" s="36">
        <f t="shared" si="2"/>
        <v>9.8979634299352179E-2</v>
      </c>
      <c r="D27" s="58">
        <f t="shared" si="2"/>
        <v>0.24198177385440708</v>
      </c>
    </row>
    <row r="28" spans="1:4" ht="15" x14ac:dyDescent="0.25">
      <c r="A28" s="37" t="s">
        <v>361</v>
      </c>
      <c r="B28" s="36">
        <f t="shared" si="2"/>
        <v>0</v>
      </c>
      <c r="C28" s="36">
        <f t="shared" si="2"/>
        <v>0</v>
      </c>
      <c r="D28" s="58">
        <f t="shared" si="2"/>
        <v>0</v>
      </c>
    </row>
    <row r="29" spans="1:4" ht="15" x14ac:dyDescent="0.25">
      <c r="A29" s="37" t="s">
        <v>362</v>
      </c>
      <c r="B29" s="36">
        <f t="shared" si="2"/>
        <v>0.21663565036345914</v>
      </c>
      <c r="C29" s="36">
        <f t="shared" si="2"/>
        <v>0.11639407916658309</v>
      </c>
      <c r="D29" s="58">
        <f t="shared" si="2"/>
        <v>0.29148783813700718</v>
      </c>
    </row>
    <row r="30" spans="1:4" ht="15" x14ac:dyDescent="0.25">
      <c r="A30" s="37" t="s">
        <v>363</v>
      </c>
      <c r="B30" s="36">
        <f t="shared" si="2"/>
        <v>0</v>
      </c>
      <c r="C30" s="36">
        <f t="shared" si="2"/>
        <v>0</v>
      </c>
      <c r="D30" s="58">
        <f t="shared" si="2"/>
        <v>0</v>
      </c>
    </row>
    <row r="31" spans="1:4" ht="15.75" thickBot="1" x14ac:dyDescent="0.3">
      <c r="A31" s="37" t="s">
        <v>364</v>
      </c>
      <c r="B31" s="36">
        <f t="shared" si="2"/>
        <v>0.49712706228592962</v>
      </c>
      <c r="C31" s="36">
        <f t="shared" si="2"/>
        <v>0.63407931028391995</v>
      </c>
      <c r="D31" s="58">
        <f t="shared" si="2"/>
        <v>0.2949437474983389</v>
      </c>
    </row>
    <row r="32" spans="1:4" ht="13.5" thickBot="1" x14ac:dyDescent="0.25">
      <c r="A32" s="24" t="s">
        <v>353</v>
      </c>
      <c r="B32" s="38">
        <f t="shared" si="2"/>
        <v>0.98205703350813334</v>
      </c>
      <c r="C32" s="38">
        <f t="shared" si="2"/>
        <v>0.99526026764878195</v>
      </c>
      <c r="D32" s="38">
        <f t="shared" si="2"/>
        <v>0.96378529306418748</v>
      </c>
    </row>
    <row r="33" spans="1:4" ht="15" x14ac:dyDescent="0.25">
      <c r="A33" s="37" t="s">
        <v>365</v>
      </c>
      <c r="B33" s="36">
        <f t="shared" si="2"/>
        <v>1.7661714584048218E-2</v>
      </c>
      <c r="C33" s="36">
        <f t="shared" si="2"/>
        <v>2.7979748960638845E-3</v>
      </c>
      <c r="D33" s="58">
        <f t="shared" si="2"/>
        <v>3.045543488509354E-2</v>
      </c>
    </row>
    <row r="34" spans="1:4" ht="15" x14ac:dyDescent="0.25">
      <c r="A34" s="37" t="s">
        <v>366</v>
      </c>
      <c r="B34" s="36">
        <f t="shared" si="2"/>
        <v>0</v>
      </c>
      <c r="C34" s="36">
        <f t="shared" si="2"/>
        <v>0</v>
      </c>
      <c r="D34" s="58">
        <f t="shared" si="2"/>
        <v>5.1212835752165288E-3</v>
      </c>
    </row>
    <row r="35" spans="1:4" ht="15.75" thickBot="1" x14ac:dyDescent="0.3">
      <c r="A35" s="37" t="s">
        <v>367</v>
      </c>
      <c r="B35" s="36">
        <f t="shared" si="2"/>
        <v>2.8125190781842411E-4</v>
      </c>
      <c r="C35" s="36">
        <f t="shared" si="2"/>
        <v>1.9417574551541146E-3</v>
      </c>
      <c r="D35" s="58">
        <f t="shared" si="2"/>
        <v>6.3798847550244713E-4</v>
      </c>
    </row>
    <row r="36" spans="1:4" ht="13.5" thickBot="1" x14ac:dyDescent="0.25">
      <c r="A36" s="24" t="s">
        <v>355</v>
      </c>
      <c r="B36" s="38">
        <f t="shared" si="2"/>
        <v>1.7942966491866642E-2</v>
      </c>
      <c r="C36" s="38">
        <f t="shared" si="2"/>
        <v>4.7397323512179991E-3</v>
      </c>
      <c r="D36" s="38">
        <f t="shared" si="2"/>
        <v>3.6214706935812517E-2</v>
      </c>
    </row>
    <row r="37" spans="1:4" ht="13.5" thickBot="1" x14ac:dyDescent="0.25">
      <c r="A37" s="26" t="s">
        <v>3</v>
      </c>
      <c r="B37" s="39">
        <f t="shared" si="2"/>
        <v>1</v>
      </c>
      <c r="C37" s="39">
        <f t="shared" si="2"/>
        <v>1</v>
      </c>
      <c r="D37" s="59">
        <f t="shared" si="2"/>
        <v>1</v>
      </c>
    </row>
  </sheetData>
  <mergeCells count="3">
    <mergeCell ref="A2:D2"/>
    <mergeCell ref="A3:D3"/>
    <mergeCell ref="A23:D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7"/>
  <sheetViews>
    <sheetView workbookViewId="0">
      <selection activeCell="I16" sqref="I16"/>
    </sheetView>
  </sheetViews>
  <sheetFormatPr baseColWidth="10" defaultColWidth="9.140625" defaultRowHeight="12.75" x14ac:dyDescent="0.2"/>
  <cols>
    <col min="1" max="1" width="13.28515625" bestFit="1" customWidth="1"/>
    <col min="2" max="2" width="10.42578125" bestFit="1" customWidth="1"/>
    <col min="3" max="3" width="60" customWidth="1"/>
    <col min="4" max="4" width="6.7109375" bestFit="1" customWidth="1"/>
  </cols>
  <sheetData>
    <row r="1" spans="1:4" ht="21.75" thickBot="1" x14ac:dyDescent="0.4">
      <c r="A1" s="136" t="s">
        <v>344</v>
      </c>
      <c r="B1" s="137"/>
      <c r="C1" s="137"/>
      <c r="D1" s="138"/>
    </row>
    <row r="2" spans="1:4" ht="16.5" customHeight="1" thickBot="1" x14ac:dyDescent="0.25">
      <c r="A2" s="1" t="s">
        <v>2</v>
      </c>
      <c r="B2" s="1" t="s">
        <v>342</v>
      </c>
      <c r="C2" s="1" t="s">
        <v>1</v>
      </c>
      <c r="D2" s="1" t="s">
        <v>0</v>
      </c>
    </row>
    <row r="3" spans="1:4" x14ac:dyDescent="0.2">
      <c r="A3" s="3" t="s">
        <v>173</v>
      </c>
      <c r="B3" s="4" t="s">
        <v>92</v>
      </c>
      <c r="C3" s="4" t="s">
        <v>172</v>
      </c>
      <c r="D3" s="5" t="s">
        <v>171</v>
      </c>
    </row>
    <row r="4" spans="1:4" ht="13.5" thickBot="1" x14ac:dyDescent="0.25">
      <c r="A4" s="6" t="s">
        <v>173</v>
      </c>
      <c r="B4" s="7" t="s">
        <v>92</v>
      </c>
      <c r="C4" s="7" t="s">
        <v>271</v>
      </c>
      <c r="D4" s="8" t="s">
        <v>270</v>
      </c>
    </row>
    <row r="5" spans="1:4" ht="13.5" thickBot="1" x14ac:dyDescent="0.25">
      <c r="A5" s="9" t="s">
        <v>243</v>
      </c>
      <c r="B5" s="10" t="s">
        <v>234</v>
      </c>
      <c r="C5" s="10" t="s">
        <v>242</v>
      </c>
      <c r="D5" s="11" t="s">
        <v>241</v>
      </c>
    </row>
    <row r="6" spans="1:4" x14ac:dyDescent="0.2">
      <c r="A6" s="3" t="s">
        <v>236</v>
      </c>
      <c r="B6" s="4" t="s">
        <v>220</v>
      </c>
      <c r="C6" s="4" t="s">
        <v>254</v>
      </c>
      <c r="D6" s="5" t="s">
        <v>253</v>
      </c>
    </row>
    <row r="7" spans="1:4" x14ac:dyDescent="0.2">
      <c r="A7" s="12" t="s">
        <v>236</v>
      </c>
      <c r="B7" s="2" t="s">
        <v>220</v>
      </c>
      <c r="C7" s="2" t="s">
        <v>267</v>
      </c>
      <c r="D7" s="13" t="s">
        <v>266</v>
      </c>
    </row>
    <row r="8" spans="1:4" x14ac:dyDescent="0.2">
      <c r="A8" s="12" t="s">
        <v>236</v>
      </c>
      <c r="B8" s="2" t="s">
        <v>220</v>
      </c>
      <c r="C8" s="2" t="s">
        <v>288</v>
      </c>
      <c r="D8" s="13" t="s">
        <v>287</v>
      </c>
    </row>
    <row r="9" spans="1:4" x14ac:dyDescent="0.2">
      <c r="A9" s="12" t="s">
        <v>236</v>
      </c>
      <c r="B9" s="2" t="s">
        <v>220</v>
      </c>
      <c r="C9" s="2" t="s">
        <v>290</v>
      </c>
      <c r="D9" s="13" t="s">
        <v>289</v>
      </c>
    </row>
    <row r="10" spans="1:4" x14ac:dyDescent="0.2">
      <c r="A10" s="12" t="s">
        <v>236</v>
      </c>
      <c r="B10" s="2" t="s">
        <v>220</v>
      </c>
      <c r="C10" s="2" t="s">
        <v>318</v>
      </c>
      <c r="D10" s="13" t="s">
        <v>317</v>
      </c>
    </row>
    <row r="11" spans="1:4" x14ac:dyDescent="0.2">
      <c r="A11" s="12" t="s">
        <v>236</v>
      </c>
      <c r="B11" s="2" t="s">
        <v>220</v>
      </c>
      <c r="C11" s="2" t="s">
        <v>320</v>
      </c>
      <c r="D11" s="13" t="s">
        <v>319</v>
      </c>
    </row>
    <row r="12" spans="1:4" x14ac:dyDescent="0.2">
      <c r="A12" s="12" t="s">
        <v>236</v>
      </c>
      <c r="B12" s="2" t="s">
        <v>220</v>
      </c>
      <c r="C12" s="2" t="s">
        <v>324</v>
      </c>
      <c r="D12" s="13" t="s">
        <v>323</v>
      </c>
    </row>
    <row r="13" spans="1:4" x14ac:dyDescent="0.2">
      <c r="A13" s="12" t="s">
        <v>236</v>
      </c>
      <c r="B13" s="2" t="s">
        <v>234</v>
      </c>
      <c r="C13" s="2" t="s">
        <v>233</v>
      </c>
      <c r="D13" s="13" t="s">
        <v>232</v>
      </c>
    </row>
    <row r="14" spans="1:4" ht="13.5" thickBot="1" x14ac:dyDescent="0.25">
      <c r="A14" s="6" t="s">
        <v>236</v>
      </c>
      <c r="B14" s="7" t="s">
        <v>234</v>
      </c>
      <c r="C14" s="7" t="s">
        <v>242</v>
      </c>
      <c r="D14" s="8" t="s">
        <v>241</v>
      </c>
    </row>
    <row r="15" spans="1:4" x14ac:dyDescent="0.2">
      <c r="A15" s="3" t="s">
        <v>235</v>
      </c>
      <c r="B15" s="4" t="s">
        <v>220</v>
      </c>
      <c r="C15" s="4" t="s">
        <v>254</v>
      </c>
      <c r="D15" s="5" t="s">
        <v>253</v>
      </c>
    </row>
    <row r="16" spans="1:4" x14ac:dyDescent="0.2">
      <c r="A16" s="12" t="s">
        <v>235</v>
      </c>
      <c r="B16" s="2" t="s">
        <v>220</v>
      </c>
      <c r="C16" s="2" t="s">
        <v>267</v>
      </c>
      <c r="D16" s="13" t="s">
        <v>266</v>
      </c>
    </row>
    <row r="17" spans="1:4" x14ac:dyDescent="0.2">
      <c r="A17" s="12" t="s">
        <v>235</v>
      </c>
      <c r="B17" s="2" t="s">
        <v>220</v>
      </c>
      <c r="C17" s="2" t="s">
        <v>276</v>
      </c>
      <c r="D17" s="13" t="s">
        <v>275</v>
      </c>
    </row>
    <row r="18" spans="1:4" x14ac:dyDescent="0.2">
      <c r="A18" s="12" t="s">
        <v>235</v>
      </c>
      <c r="B18" s="2" t="s">
        <v>220</v>
      </c>
      <c r="C18" s="2" t="s">
        <v>283</v>
      </c>
      <c r="D18" s="13" t="s">
        <v>282</v>
      </c>
    </row>
    <row r="19" spans="1:4" x14ac:dyDescent="0.2">
      <c r="A19" s="12" t="s">
        <v>235</v>
      </c>
      <c r="B19" s="2" t="s">
        <v>220</v>
      </c>
      <c r="C19" s="2" t="s">
        <v>288</v>
      </c>
      <c r="D19" s="13" t="s">
        <v>287</v>
      </c>
    </row>
    <row r="20" spans="1:4" x14ac:dyDescent="0.2">
      <c r="A20" s="12" t="s">
        <v>235</v>
      </c>
      <c r="B20" s="2" t="s">
        <v>220</v>
      </c>
      <c r="C20" s="2" t="s">
        <v>290</v>
      </c>
      <c r="D20" s="13" t="s">
        <v>289</v>
      </c>
    </row>
    <row r="21" spans="1:4" x14ac:dyDescent="0.2">
      <c r="A21" s="12" t="s">
        <v>235</v>
      </c>
      <c r="B21" s="2" t="s">
        <v>220</v>
      </c>
      <c r="C21" s="2" t="s">
        <v>296</v>
      </c>
      <c r="D21" s="13" t="s">
        <v>295</v>
      </c>
    </row>
    <row r="22" spans="1:4" x14ac:dyDescent="0.2">
      <c r="A22" s="12" t="s">
        <v>235</v>
      </c>
      <c r="B22" s="2" t="s">
        <v>220</v>
      </c>
      <c r="C22" s="2" t="s">
        <v>308</v>
      </c>
      <c r="D22" s="13" t="s">
        <v>307</v>
      </c>
    </row>
    <row r="23" spans="1:4" x14ac:dyDescent="0.2">
      <c r="A23" s="12" t="s">
        <v>235</v>
      </c>
      <c r="B23" s="2" t="s">
        <v>220</v>
      </c>
      <c r="C23" s="2" t="s">
        <v>318</v>
      </c>
      <c r="D23" s="13" t="s">
        <v>317</v>
      </c>
    </row>
    <row r="24" spans="1:4" x14ac:dyDescent="0.2">
      <c r="A24" s="12" t="s">
        <v>235</v>
      </c>
      <c r="B24" s="2" t="s">
        <v>220</v>
      </c>
      <c r="C24" s="2" t="s">
        <v>320</v>
      </c>
      <c r="D24" s="13" t="s">
        <v>319</v>
      </c>
    </row>
    <row r="25" spans="1:4" x14ac:dyDescent="0.2">
      <c r="A25" s="12" t="s">
        <v>235</v>
      </c>
      <c r="B25" s="2" t="s">
        <v>220</v>
      </c>
      <c r="C25" s="2" t="s">
        <v>324</v>
      </c>
      <c r="D25" s="13" t="s">
        <v>323</v>
      </c>
    </row>
    <row r="26" spans="1:4" x14ac:dyDescent="0.2">
      <c r="A26" s="12" t="s">
        <v>235</v>
      </c>
      <c r="B26" s="2" t="s">
        <v>234</v>
      </c>
      <c r="C26" s="2" t="s">
        <v>233</v>
      </c>
      <c r="D26" s="13" t="s">
        <v>232</v>
      </c>
    </row>
    <row r="27" spans="1:4" x14ac:dyDescent="0.2">
      <c r="A27" s="12" t="s">
        <v>235</v>
      </c>
      <c r="B27" s="2" t="s">
        <v>234</v>
      </c>
      <c r="C27" s="2" t="s">
        <v>242</v>
      </c>
      <c r="D27" s="13" t="s">
        <v>241</v>
      </c>
    </row>
    <row r="28" spans="1:4" ht="13.5" thickBot="1" x14ac:dyDescent="0.25">
      <c r="A28" s="6" t="s">
        <v>235</v>
      </c>
      <c r="B28" s="7" t="s">
        <v>234</v>
      </c>
      <c r="C28" s="7" t="s">
        <v>334</v>
      </c>
      <c r="D28" s="8" t="s">
        <v>333</v>
      </c>
    </row>
    <row r="29" spans="1:4" x14ac:dyDescent="0.2">
      <c r="A29" s="3" t="s">
        <v>245</v>
      </c>
      <c r="B29" s="4" t="s">
        <v>220</v>
      </c>
      <c r="C29" s="4" t="s">
        <v>290</v>
      </c>
      <c r="D29" s="5" t="s">
        <v>289</v>
      </c>
    </row>
    <row r="30" spans="1:4" x14ac:dyDescent="0.2">
      <c r="A30" s="12" t="s">
        <v>245</v>
      </c>
      <c r="B30" s="2" t="s">
        <v>220</v>
      </c>
      <c r="C30" s="2" t="s">
        <v>324</v>
      </c>
      <c r="D30" s="13" t="s">
        <v>323</v>
      </c>
    </row>
    <row r="31" spans="1:4" ht="13.5" thickBot="1" x14ac:dyDescent="0.25">
      <c r="A31" s="6" t="s">
        <v>245</v>
      </c>
      <c r="B31" s="7" t="s">
        <v>234</v>
      </c>
      <c r="C31" s="7" t="s">
        <v>242</v>
      </c>
      <c r="D31" s="8" t="s">
        <v>241</v>
      </c>
    </row>
    <row r="32" spans="1:4" x14ac:dyDescent="0.2">
      <c r="A32" s="3" t="s">
        <v>239</v>
      </c>
      <c r="B32" s="4" t="s">
        <v>217</v>
      </c>
      <c r="C32" s="4" t="s">
        <v>322</v>
      </c>
      <c r="D32" s="5" t="s">
        <v>321</v>
      </c>
    </row>
    <row r="33" spans="1:4" x14ac:dyDescent="0.2">
      <c r="A33" s="12" t="s">
        <v>239</v>
      </c>
      <c r="B33" s="2" t="s">
        <v>220</v>
      </c>
      <c r="C33" s="2" t="s">
        <v>238</v>
      </c>
      <c r="D33" s="13" t="s">
        <v>237</v>
      </c>
    </row>
    <row r="34" spans="1:4" x14ac:dyDescent="0.2">
      <c r="A34" s="12" t="s">
        <v>239</v>
      </c>
      <c r="B34" s="2" t="s">
        <v>220</v>
      </c>
      <c r="C34" s="2" t="s">
        <v>273</v>
      </c>
      <c r="D34" s="13" t="s">
        <v>272</v>
      </c>
    </row>
    <row r="35" spans="1:4" ht="13.5" thickBot="1" x14ac:dyDescent="0.25">
      <c r="A35" s="6" t="s">
        <v>239</v>
      </c>
      <c r="B35" s="7" t="s">
        <v>234</v>
      </c>
      <c r="C35" s="7" t="s">
        <v>242</v>
      </c>
      <c r="D35" s="8" t="s">
        <v>241</v>
      </c>
    </row>
    <row r="36" spans="1:4" ht="13.5" thickBot="1" x14ac:dyDescent="0.25">
      <c r="A36" s="9" t="s">
        <v>274</v>
      </c>
      <c r="B36" s="10" t="s">
        <v>220</v>
      </c>
      <c r="C36" s="10" t="s">
        <v>273</v>
      </c>
      <c r="D36" s="11" t="s">
        <v>272</v>
      </c>
    </row>
    <row r="37" spans="1:4" x14ac:dyDescent="0.2">
      <c r="A37" s="3" t="s">
        <v>240</v>
      </c>
      <c r="B37" s="4" t="s">
        <v>220</v>
      </c>
      <c r="C37" s="4" t="s">
        <v>238</v>
      </c>
      <c r="D37" s="5" t="s">
        <v>237</v>
      </c>
    </row>
    <row r="38" spans="1:4" x14ac:dyDescent="0.2">
      <c r="A38" s="12" t="s">
        <v>240</v>
      </c>
      <c r="B38" s="2" t="s">
        <v>220</v>
      </c>
      <c r="C38" s="2" t="s">
        <v>259</v>
      </c>
      <c r="D38" s="13" t="s">
        <v>258</v>
      </c>
    </row>
    <row r="39" spans="1:4" ht="13.5" thickBot="1" x14ac:dyDescent="0.25">
      <c r="A39" s="6" t="s">
        <v>240</v>
      </c>
      <c r="B39" s="7" t="s">
        <v>220</v>
      </c>
      <c r="C39" s="7" t="s">
        <v>273</v>
      </c>
      <c r="D39" s="8" t="s">
        <v>272</v>
      </c>
    </row>
    <row r="40" spans="1:4" x14ac:dyDescent="0.2">
      <c r="A40" s="3" t="s">
        <v>211</v>
      </c>
      <c r="B40" s="4" t="s">
        <v>220</v>
      </c>
      <c r="C40" s="4" t="s">
        <v>254</v>
      </c>
      <c r="D40" s="5" t="s">
        <v>253</v>
      </c>
    </row>
    <row r="41" spans="1:4" ht="13.5" thickBot="1" x14ac:dyDescent="0.25">
      <c r="A41" s="6" t="s">
        <v>211</v>
      </c>
      <c r="B41" s="7" t="s">
        <v>92</v>
      </c>
      <c r="C41" s="7" t="s">
        <v>210</v>
      </c>
      <c r="D41" s="8" t="s">
        <v>209</v>
      </c>
    </row>
    <row r="42" spans="1:4" x14ac:dyDescent="0.2">
      <c r="A42" s="3" t="s">
        <v>190</v>
      </c>
      <c r="B42" s="4" t="s">
        <v>217</v>
      </c>
      <c r="C42" s="4" t="s">
        <v>316</v>
      </c>
      <c r="D42" s="5" t="s">
        <v>315</v>
      </c>
    </row>
    <row r="43" spans="1:4" ht="13.5" thickBot="1" x14ac:dyDescent="0.25">
      <c r="A43" s="6" t="s">
        <v>190</v>
      </c>
      <c r="B43" s="7" t="s">
        <v>189</v>
      </c>
      <c r="C43" s="7" t="s">
        <v>188</v>
      </c>
      <c r="D43" s="8" t="s">
        <v>187</v>
      </c>
    </row>
    <row r="44" spans="1:4" x14ac:dyDescent="0.2">
      <c r="A44" s="3" t="s">
        <v>34</v>
      </c>
      <c r="B44" s="4" t="s">
        <v>13</v>
      </c>
      <c r="C44" s="4" t="s">
        <v>32</v>
      </c>
      <c r="D44" s="5" t="s">
        <v>31</v>
      </c>
    </row>
    <row r="45" spans="1:4" ht="13.5" thickBot="1" x14ac:dyDescent="0.25">
      <c r="A45" s="6" t="s">
        <v>34</v>
      </c>
      <c r="B45" s="7" t="s">
        <v>13</v>
      </c>
      <c r="C45" s="7" t="s">
        <v>45</v>
      </c>
      <c r="D45" s="8" t="s">
        <v>44</v>
      </c>
    </row>
    <row r="46" spans="1:4" ht="13.5" thickBot="1" x14ac:dyDescent="0.25">
      <c r="A46" s="9" t="s">
        <v>262</v>
      </c>
      <c r="B46" s="10" t="s">
        <v>234</v>
      </c>
      <c r="C46" s="10" t="s">
        <v>261</v>
      </c>
      <c r="D46" s="11" t="s">
        <v>260</v>
      </c>
    </row>
    <row r="47" spans="1:4" ht="13.5" thickBot="1" x14ac:dyDescent="0.25">
      <c r="A47" s="9" t="s">
        <v>301</v>
      </c>
      <c r="B47" s="10" t="s">
        <v>234</v>
      </c>
      <c r="C47" s="10" t="s">
        <v>298</v>
      </c>
      <c r="D47" s="11" t="s">
        <v>297</v>
      </c>
    </row>
    <row r="48" spans="1:4" x14ac:dyDescent="0.2">
      <c r="A48" s="3" t="s">
        <v>246</v>
      </c>
      <c r="B48" s="4" t="s">
        <v>220</v>
      </c>
      <c r="C48" s="4" t="s">
        <v>269</v>
      </c>
      <c r="D48" s="5" t="s">
        <v>268</v>
      </c>
    </row>
    <row r="49" spans="1:4" ht="13.5" thickBot="1" x14ac:dyDescent="0.25">
      <c r="A49" s="6" t="s">
        <v>246</v>
      </c>
      <c r="B49" s="7" t="s">
        <v>234</v>
      </c>
      <c r="C49" s="7" t="s">
        <v>242</v>
      </c>
      <c r="D49" s="8" t="s">
        <v>241</v>
      </c>
    </row>
    <row r="50" spans="1:4" x14ac:dyDescent="0.2">
      <c r="A50" s="3" t="s">
        <v>117</v>
      </c>
      <c r="B50" s="4" t="s">
        <v>92</v>
      </c>
      <c r="C50" s="4" t="s">
        <v>116</v>
      </c>
      <c r="D50" s="5" t="s">
        <v>115</v>
      </c>
    </row>
    <row r="51" spans="1:4" x14ac:dyDescent="0.2">
      <c r="A51" s="12" t="s">
        <v>117</v>
      </c>
      <c r="B51" s="2" t="s">
        <v>92</v>
      </c>
      <c r="C51" s="2" t="s">
        <v>128</v>
      </c>
      <c r="D51" s="13" t="s">
        <v>127</v>
      </c>
    </row>
    <row r="52" spans="1:4" x14ac:dyDescent="0.2">
      <c r="A52" s="12" t="s">
        <v>117</v>
      </c>
      <c r="B52" s="2" t="s">
        <v>92</v>
      </c>
      <c r="C52" s="2" t="s">
        <v>131</v>
      </c>
      <c r="D52" s="13" t="s">
        <v>130</v>
      </c>
    </row>
    <row r="53" spans="1:4" x14ac:dyDescent="0.2">
      <c r="A53" s="12" t="s">
        <v>117</v>
      </c>
      <c r="B53" s="2" t="s">
        <v>92</v>
      </c>
      <c r="C53" s="2" t="s">
        <v>141</v>
      </c>
      <c r="D53" s="13" t="s">
        <v>140</v>
      </c>
    </row>
    <row r="54" spans="1:4" x14ac:dyDescent="0.2">
      <c r="A54" s="12" t="s">
        <v>117</v>
      </c>
      <c r="B54" s="2" t="s">
        <v>92</v>
      </c>
      <c r="C54" s="2" t="s">
        <v>149</v>
      </c>
      <c r="D54" s="13" t="s">
        <v>148</v>
      </c>
    </row>
    <row r="55" spans="1:4" x14ac:dyDescent="0.2">
      <c r="A55" s="12" t="s">
        <v>117</v>
      </c>
      <c r="B55" s="2" t="s">
        <v>92</v>
      </c>
      <c r="C55" s="2" t="s">
        <v>166</v>
      </c>
      <c r="D55" s="13" t="s">
        <v>165</v>
      </c>
    </row>
    <row r="56" spans="1:4" ht="13.5" thickBot="1" x14ac:dyDescent="0.25">
      <c r="A56" s="6" t="s">
        <v>117</v>
      </c>
      <c r="B56" s="7" t="s">
        <v>92</v>
      </c>
      <c r="C56" s="7" t="s">
        <v>204</v>
      </c>
      <c r="D56" s="8" t="s">
        <v>203</v>
      </c>
    </row>
    <row r="57" spans="1:4" x14ac:dyDescent="0.2">
      <c r="A57" s="3" t="s">
        <v>156</v>
      </c>
      <c r="B57" s="4" t="s">
        <v>152</v>
      </c>
      <c r="C57" s="4" t="s">
        <v>151</v>
      </c>
      <c r="D57" s="5" t="s">
        <v>150</v>
      </c>
    </row>
    <row r="58" spans="1:4" ht="13.5" thickBot="1" x14ac:dyDescent="0.25">
      <c r="A58" s="6" t="s">
        <v>156</v>
      </c>
      <c r="B58" s="7" t="s">
        <v>92</v>
      </c>
      <c r="C58" s="7" t="s">
        <v>271</v>
      </c>
      <c r="D58" s="8" t="s">
        <v>270</v>
      </c>
    </row>
    <row r="59" spans="1:4" x14ac:dyDescent="0.2">
      <c r="A59" s="3" t="s">
        <v>37</v>
      </c>
      <c r="B59" s="4" t="s">
        <v>13</v>
      </c>
      <c r="C59" s="4" t="s">
        <v>36</v>
      </c>
      <c r="D59" s="5" t="s">
        <v>35</v>
      </c>
    </row>
    <row r="60" spans="1:4" x14ac:dyDescent="0.2">
      <c r="A60" s="12" t="s">
        <v>37</v>
      </c>
      <c r="B60" s="2" t="s">
        <v>189</v>
      </c>
      <c r="C60" s="2" t="s">
        <v>188</v>
      </c>
      <c r="D60" s="13" t="s">
        <v>187</v>
      </c>
    </row>
    <row r="61" spans="1:4" x14ac:dyDescent="0.2">
      <c r="A61" s="12" t="s">
        <v>37</v>
      </c>
      <c r="B61" s="2" t="s">
        <v>92</v>
      </c>
      <c r="C61" s="2" t="s">
        <v>126</v>
      </c>
      <c r="D61" s="13" t="s">
        <v>125</v>
      </c>
    </row>
    <row r="62" spans="1:4" ht="13.5" thickBot="1" x14ac:dyDescent="0.25">
      <c r="A62" s="6" t="s">
        <v>37</v>
      </c>
      <c r="B62" s="7" t="s">
        <v>92</v>
      </c>
      <c r="C62" s="7" t="s">
        <v>172</v>
      </c>
      <c r="D62" s="8" t="s">
        <v>171</v>
      </c>
    </row>
    <row r="63" spans="1:4" x14ac:dyDescent="0.2">
      <c r="A63" s="3" t="s">
        <v>110</v>
      </c>
      <c r="B63" s="4" t="s">
        <v>92</v>
      </c>
      <c r="C63" s="4" t="s">
        <v>107</v>
      </c>
      <c r="D63" s="5" t="s">
        <v>106</v>
      </c>
    </row>
    <row r="64" spans="1:4" ht="13.5" thickBot="1" x14ac:dyDescent="0.25">
      <c r="A64" s="6" t="s">
        <v>110</v>
      </c>
      <c r="B64" s="7" t="s">
        <v>92</v>
      </c>
      <c r="C64" s="7" t="s">
        <v>172</v>
      </c>
      <c r="D64" s="8" t="s">
        <v>171</v>
      </c>
    </row>
    <row r="65" spans="1:4" x14ac:dyDescent="0.2">
      <c r="A65" s="3" t="s">
        <v>175</v>
      </c>
      <c r="B65" s="4" t="s">
        <v>92</v>
      </c>
      <c r="C65" s="4" t="s">
        <v>172</v>
      </c>
      <c r="D65" s="5" t="s">
        <v>171</v>
      </c>
    </row>
    <row r="66" spans="1:4" ht="13.5" thickBot="1" x14ac:dyDescent="0.25">
      <c r="A66" s="6" t="s">
        <v>175</v>
      </c>
      <c r="B66" s="7" t="s">
        <v>92</v>
      </c>
      <c r="C66" s="7" t="s">
        <v>271</v>
      </c>
      <c r="D66" s="8" t="s">
        <v>270</v>
      </c>
    </row>
    <row r="67" spans="1:4" ht="13.5" thickBot="1" x14ac:dyDescent="0.25">
      <c r="A67" s="9" t="s">
        <v>286</v>
      </c>
      <c r="B67" s="10" t="s">
        <v>217</v>
      </c>
      <c r="C67" s="10" t="s">
        <v>285</v>
      </c>
      <c r="D67" s="11" t="s">
        <v>284</v>
      </c>
    </row>
    <row r="68" spans="1:4" x14ac:dyDescent="0.2">
      <c r="A68" s="3" t="s">
        <v>255</v>
      </c>
      <c r="B68" s="4" t="s">
        <v>217</v>
      </c>
      <c r="C68" s="4" t="s">
        <v>278</v>
      </c>
      <c r="D68" s="5" t="s">
        <v>277</v>
      </c>
    </row>
    <row r="69" spans="1:4" x14ac:dyDescent="0.2">
      <c r="A69" s="12" t="s">
        <v>255</v>
      </c>
      <c r="B69" s="2" t="s">
        <v>217</v>
      </c>
      <c r="C69" s="2" t="s">
        <v>285</v>
      </c>
      <c r="D69" s="13" t="s">
        <v>284</v>
      </c>
    </row>
    <row r="70" spans="1:4" ht="13.5" thickBot="1" x14ac:dyDescent="0.25">
      <c r="A70" s="6" t="s">
        <v>255</v>
      </c>
      <c r="B70" s="7" t="s">
        <v>220</v>
      </c>
      <c r="C70" s="7" t="s">
        <v>254</v>
      </c>
      <c r="D70" s="8" t="s">
        <v>253</v>
      </c>
    </row>
    <row r="71" spans="1:4" ht="13.5" thickBot="1" x14ac:dyDescent="0.25">
      <c r="A71" s="9" t="s">
        <v>191</v>
      </c>
      <c r="B71" s="10" t="s">
        <v>189</v>
      </c>
      <c r="C71" s="10" t="s">
        <v>188</v>
      </c>
      <c r="D71" s="11" t="s">
        <v>187</v>
      </c>
    </row>
    <row r="72" spans="1:4" x14ac:dyDescent="0.2">
      <c r="A72" s="3" t="s">
        <v>228</v>
      </c>
      <c r="B72" s="4" t="s">
        <v>217</v>
      </c>
      <c r="C72" s="4" t="s">
        <v>278</v>
      </c>
      <c r="D72" s="5" t="s">
        <v>277</v>
      </c>
    </row>
    <row r="73" spans="1:4" x14ac:dyDescent="0.2">
      <c r="A73" s="12" t="s">
        <v>228</v>
      </c>
      <c r="B73" s="2" t="s">
        <v>343</v>
      </c>
      <c r="C73" s="2" t="s">
        <v>332</v>
      </c>
      <c r="D73" s="13" t="s">
        <v>331</v>
      </c>
    </row>
    <row r="74" spans="1:4" x14ac:dyDescent="0.2">
      <c r="A74" s="12" t="s">
        <v>228</v>
      </c>
      <c r="B74" s="2" t="s">
        <v>220</v>
      </c>
      <c r="C74" s="2" t="s">
        <v>226</v>
      </c>
      <c r="D74" s="13" t="s">
        <v>225</v>
      </c>
    </row>
    <row r="75" spans="1:4" x14ac:dyDescent="0.2">
      <c r="A75" s="12" t="s">
        <v>228</v>
      </c>
      <c r="B75" s="2" t="s">
        <v>220</v>
      </c>
      <c r="C75" s="2" t="s">
        <v>251</v>
      </c>
      <c r="D75" s="13" t="s">
        <v>250</v>
      </c>
    </row>
    <row r="76" spans="1:4" x14ac:dyDescent="0.2">
      <c r="A76" s="12" t="s">
        <v>228</v>
      </c>
      <c r="B76" s="2" t="s">
        <v>220</v>
      </c>
      <c r="C76" s="2" t="s">
        <v>326</v>
      </c>
      <c r="D76" s="13" t="s">
        <v>325</v>
      </c>
    </row>
    <row r="77" spans="1:4" ht="13.5" thickBot="1" x14ac:dyDescent="0.25">
      <c r="A77" s="6" t="s">
        <v>228</v>
      </c>
      <c r="B77" s="7" t="s">
        <v>234</v>
      </c>
      <c r="C77" s="7" t="s">
        <v>314</v>
      </c>
      <c r="D77" s="8" t="s">
        <v>313</v>
      </c>
    </row>
    <row r="78" spans="1:4" x14ac:dyDescent="0.2">
      <c r="A78" s="3" t="s">
        <v>227</v>
      </c>
      <c r="B78" s="4" t="s">
        <v>220</v>
      </c>
      <c r="C78" s="4" t="s">
        <v>226</v>
      </c>
      <c r="D78" s="5" t="s">
        <v>225</v>
      </c>
    </row>
    <row r="79" spans="1:4" ht="13.5" thickBot="1" x14ac:dyDescent="0.25">
      <c r="A79" s="6" t="s">
        <v>227</v>
      </c>
      <c r="B79" s="7" t="s">
        <v>220</v>
      </c>
      <c r="C79" s="7" t="s">
        <v>326</v>
      </c>
      <c r="D79" s="8" t="s">
        <v>325</v>
      </c>
    </row>
    <row r="80" spans="1:4" ht="13.5" thickBot="1" x14ac:dyDescent="0.25">
      <c r="A80" s="9" t="s">
        <v>249</v>
      </c>
      <c r="B80" s="10" t="s">
        <v>343</v>
      </c>
      <c r="C80" s="10" t="s">
        <v>248</v>
      </c>
      <c r="D80" s="11" t="s">
        <v>247</v>
      </c>
    </row>
    <row r="81" spans="1:4" x14ac:dyDescent="0.2">
      <c r="A81" s="3" t="s">
        <v>221</v>
      </c>
      <c r="B81" s="4" t="s">
        <v>343</v>
      </c>
      <c r="C81" s="4" t="s">
        <v>257</v>
      </c>
      <c r="D81" s="5" t="s">
        <v>256</v>
      </c>
    </row>
    <row r="82" spans="1:4" x14ac:dyDescent="0.2">
      <c r="A82" s="12" t="s">
        <v>221</v>
      </c>
      <c r="B82" s="2" t="s">
        <v>343</v>
      </c>
      <c r="C82" s="2" t="s">
        <v>265</v>
      </c>
      <c r="D82" s="13" t="s">
        <v>264</v>
      </c>
    </row>
    <row r="83" spans="1:4" x14ac:dyDescent="0.2">
      <c r="A83" s="12" t="s">
        <v>221</v>
      </c>
      <c r="B83" s="2" t="s">
        <v>220</v>
      </c>
      <c r="C83" s="2" t="s">
        <v>219</v>
      </c>
      <c r="D83" s="13" t="s">
        <v>218</v>
      </c>
    </row>
    <row r="84" spans="1:4" ht="13.5" thickBot="1" x14ac:dyDescent="0.25">
      <c r="A84" s="6" t="s">
        <v>221</v>
      </c>
      <c r="B84" s="7" t="s">
        <v>220</v>
      </c>
      <c r="C84" s="7" t="s">
        <v>326</v>
      </c>
      <c r="D84" s="8" t="s">
        <v>325</v>
      </c>
    </row>
    <row r="85" spans="1:4" x14ac:dyDescent="0.2">
      <c r="A85" s="3" t="s">
        <v>224</v>
      </c>
      <c r="B85" s="4" t="s">
        <v>217</v>
      </c>
      <c r="C85" s="4" t="s">
        <v>280</v>
      </c>
      <c r="D85" s="5" t="s">
        <v>279</v>
      </c>
    </row>
    <row r="86" spans="1:4" x14ac:dyDescent="0.2">
      <c r="A86" s="12" t="s">
        <v>224</v>
      </c>
      <c r="B86" s="2" t="s">
        <v>343</v>
      </c>
      <c r="C86" s="2" t="s">
        <v>292</v>
      </c>
      <c r="D86" s="13" t="s">
        <v>291</v>
      </c>
    </row>
    <row r="87" spans="1:4" x14ac:dyDescent="0.2">
      <c r="A87" s="12" t="s">
        <v>224</v>
      </c>
      <c r="B87" s="2" t="s">
        <v>343</v>
      </c>
      <c r="C87" s="2" t="s">
        <v>294</v>
      </c>
      <c r="D87" s="13" t="s">
        <v>293</v>
      </c>
    </row>
    <row r="88" spans="1:4" x14ac:dyDescent="0.2">
      <c r="A88" s="12" t="s">
        <v>224</v>
      </c>
      <c r="B88" s="2" t="s">
        <v>343</v>
      </c>
      <c r="C88" s="2" t="s">
        <v>328</v>
      </c>
      <c r="D88" s="13" t="s">
        <v>327</v>
      </c>
    </row>
    <row r="89" spans="1:4" x14ac:dyDescent="0.2">
      <c r="A89" s="12" t="s">
        <v>224</v>
      </c>
      <c r="B89" s="2" t="s">
        <v>220</v>
      </c>
      <c r="C89" s="2" t="s">
        <v>223</v>
      </c>
      <c r="D89" s="13" t="s">
        <v>222</v>
      </c>
    </row>
    <row r="90" spans="1:4" x14ac:dyDescent="0.2">
      <c r="A90" s="12" t="s">
        <v>224</v>
      </c>
      <c r="B90" s="2" t="s">
        <v>220</v>
      </c>
      <c r="C90" s="2" t="s">
        <v>283</v>
      </c>
      <c r="D90" s="13" t="s">
        <v>282</v>
      </c>
    </row>
    <row r="91" spans="1:4" x14ac:dyDescent="0.2">
      <c r="A91" s="12" t="s">
        <v>224</v>
      </c>
      <c r="B91" s="2" t="s">
        <v>220</v>
      </c>
      <c r="C91" s="2" t="s">
        <v>320</v>
      </c>
      <c r="D91" s="13" t="s">
        <v>319</v>
      </c>
    </row>
    <row r="92" spans="1:4" ht="13.5" thickBot="1" x14ac:dyDescent="0.25">
      <c r="A92" s="6" t="s">
        <v>224</v>
      </c>
      <c r="B92" s="7" t="s">
        <v>234</v>
      </c>
      <c r="C92" s="7" t="s">
        <v>233</v>
      </c>
      <c r="D92" s="8" t="s">
        <v>232</v>
      </c>
    </row>
    <row r="93" spans="1:4" ht="13.5" thickBot="1" x14ac:dyDescent="0.25">
      <c r="A93" s="9" t="s">
        <v>281</v>
      </c>
      <c r="B93" s="10" t="s">
        <v>217</v>
      </c>
      <c r="C93" s="10" t="s">
        <v>280</v>
      </c>
      <c r="D93" s="11" t="s">
        <v>279</v>
      </c>
    </row>
    <row r="94" spans="1:4" x14ac:dyDescent="0.2">
      <c r="A94" s="3" t="s">
        <v>244</v>
      </c>
      <c r="B94" s="4" t="s">
        <v>220</v>
      </c>
      <c r="C94" s="4" t="s">
        <v>283</v>
      </c>
      <c r="D94" s="5" t="s">
        <v>282</v>
      </c>
    </row>
    <row r="95" spans="1:4" ht="13.5" thickBot="1" x14ac:dyDescent="0.25">
      <c r="A95" s="6" t="s">
        <v>244</v>
      </c>
      <c r="B95" s="7" t="s">
        <v>234</v>
      </c>
      <c r="C95" s="7" t="s">
        <v>242</v>
      </c>
      <c r="D95" s="8" t="s">
        <v>241</v>
      </c>
    </row>
    <row r="96" spans="1:4" ht="13.5" thickBot="1" x14ac:dyDescent="0.25">
      <c r="A96" s="9" t="s">
        <v>154</v>
      </c>
      <c r="B96" s="10" t="s">
        <v>152</v>
      </c>
      <c r="C96" s="10" t="s">
        <v>151</v>
      </c>
      <c r="D96" s="11" t="s">
        <v>150</v>
      </c>
    </row>
    <row r="97" spans="1:4" ht="13.5" thickBot="1" x14ac:dyDescent="0.25">
      <c r="A97" s="9" t="s">
        <v>155</v>
      </c>
      <c r="B97" s="10" t="s">
        <v>152</v>
      </c>
      <c r="C97" s="10" t="s">
        <v>151</v>
      </c>
      <c r="D97" s="11" t="s">
        <v>150</v>
      </c>
    </row>
    <row r="98" spans="1:4" ht="13.5" thickBot="1" x14ac:dyDescent="0.25">
      <c r="A98" s="9" t="s">
        <v>198</v>
      </c>
      <c r="B98" s="10" t="s">
        <v>317</v>
      </c>
      <c r="C98" s="10" t="s">
        <v>197</v>
      </c>
      <c r="D98" s="11" t="s">
        <v>196</v>
      </c>
    </row>
    <row r="99" spans="1:4" x14ac:dyDescent="0.2">
      <c r="A99" s="3" t="s">
        <v>163</v>
      </c>
      <c r="B99" s="4" t="s">
        <v>152</v>
      </c>
      <c r="C99" s="4" t="s">
        <v>162</v>
      </c>
      <c r="D99" s="5" t="s">
        <v>161</v>
      </c>
    </row>
    <row r="100" spans="1:4" ht="13.5" thickBot="1" x14ac:dyDescent="0.25">
      <c r="A100" s="6" t="s">
        <v>163</v>
      </c>
      <c r="B100" s="7" t="s">
        <v>317</v>
      </c>
      <c r="C100" s="7" t="s">
        <v>197</v>
      </c>
      <c r="D100" s="8" t="s">
        <v>196</v>
      </c>
    </row>
    <row r="101" spans="1:4" ht="13.5" thickBot="1" x14ac:dyDescent="0.25">
      <c r="A101" s="9" t="s">
        <v>114</v>
      </c>
      <c r="B101" s="10" t="s">
        <v>92</v>
      </c>
      <c r="C101" s="10" t="s">
        <v>112</v>
      </c>
      <c r="D101" s="11" t="s">
        <v>111</v>
      </c>
    </row>
    <row r="102" spans="1:4" x14ac:dyDescent="0.2">
      <c r="A102" s="3" t="s">
        <v>93</v>
      </c>
      <c r="B102" s="4" t="s">
        <v>92</v>
      </c>
      <c r="C102" s="4" t="s">
        <v>91</v>
      </c>
      <c r="D102" s="5" t="s">
        <v>90</v>
      </c>
    </row>
    <row r="103" spans="1:4" x14ac:dyDescent="0.2">
      <c r="A103" s="12" t="s">
        <v>93</v>
      </c>
      <c r="B103" s="2" t="s">
        <v>92</v>
      </c>
      <c r="C103" s="2" t="s">
        <v>95</v>
      </c>
      <c r="D103" s="13" t="s">
        <v>94</v>
      </c>
    </row>
    <row r="104" spans="1:4" x14ac:dyDescent="0.2">
      <c r="A104" s="12" t="s">
        <v>93</v>
      </c>
      <c r="B104" s="2" t="s">
        <v>92</v>
      </c>
      <c r="C104" s="2" t="s">
        <v>102</v>
      </c>
      <c r="D104" s="13" t="s">
        <v>101</v>
      </c>
    </row>
    <row r="105" spans="1:4" x14ac:dyDescent="0.2">
      <c r="A105" s="12" t="s">
        <v>93</v>
      </c>
      <c r="B105" s="2" t="s">
        <v>92</v>
      </c>
      <c r="C105" s="2" t="s">
        <v>119</v>
      </c>
      <c r="D105" s="13" t="s">
        <v>118</v>
      </c>
    </row>
    <row r="106" spans="1:4" x14ac:dyDescent="0.2">
      <c r="A106" s="12" t="s">
        <v>93</v>
      </c>
      <c r="B106" s="2" t="s">
        <v>92</v>
      </c>
      <c r="C106" s="2" t="s">
        <v>123</v>
      </c>
      <c r="D106" s="13" t="s">
        <v>122</v>
      </c>
    </row>
    <row r="107" spans="1:4" x14ac:dyDescent="0.2">
      <c r="A107" s="12" t="s">
        <v>93</v>
      </c>
      <c r="B107" s="2" t="s">
        <v>92</v>
      </c>
      <c r="C107" s="2" t="s">
        <v>160</v>
      </c>
      <c r="D107" s="13" t="s">
        <v>159</v>
      </c>
    </row>
    <row r="108" spans="1:4" ht="13.5" thickBot="1" x14ac:dyDescent="0.25">
      <c r="A108" s="6" t="s">
        <v>93</v>
      </c>
      <c r="B108" s="7" t="s">
        <v>92</v>
      </c>
      <c r="C108" s="7" t="s">
        <v>193</v>
      </c>
      <c r="D108" s="8" t="s">
        <v>192</v>
      </c>
    </row>
    <row r="109" spans="1:4" ht="13.5" thickBot="1" x14ac:dyDescent="0.25">
      <c r="A109" s="9" t="s">
        <v>124</v>
      </c>
      <c r="B109" s="10" t="s">
        <v>92</v>
      </c>
      <c r="C109" s="10" t="s">
        <v>123</v>
      </c>
      <c r="D109" s="11" t="s">
        <v>122</v>
      </c>
    </row>
    <row r="110" spans="1:4" x14ac:dyDescent="0.2">
      <c r="A110" s="3" t="s">
        <v>71</v>
      </c>
      <c r="B110" s="4" t="s">
        <v>92</v>
      </c>
      <c r="C110" s="4" t="s">
        <v>91</v>
      </c>
      <c r="D110" s="5" t="s">
        <v>90</v>
      </c>
    </row>
    <row r="111" spans="1:4" x14ac:dyDescent="0.2">
      <c r="A111" s="12" t="s">
        <v>71</v>
      </c>
      <c r="B111" s="2" t="s">
        <v>92</v>
      </c>
      <c r="C111" s="2" t="s">
        <v>102</v>
      </c>
      <c r="D111" s="13" t="s">
        <v>101</v>
      </c>
    </row>
    <row r="112" spans="1:4" x14ac:dyDescent="0.2">
      <c r="A112" s="12" t="s">
        <v>71</v>
      </c>
      <c r="B112" s="2" t="s">
        <v>92</v>
      </c>
      <c r="C112" s="2" t="s">
        <v>104</v>
      </c>
      <c r="D112" s="13" t="s">
        <v>103</v>
      </c>
    </row>
    <row r="113" spans="1:4" x14ac:dyDescent="0.2">
      <c r="A113" s="12" t="s">
        <v>71</v>
      </c>
      <c r="B113" s="2" t="s">
        <v>92</v>
      </c>
      <c r="C113" s="2" t="s">
        <v>123</v>
      </c>
      <c r="D113" s="13" t="s">
        <v>122</v>
      </c>
    </row>
    <row r="114" spans="1:4" x14ac:dyDescent="0.2">
      <c r="A114" s="12" t="s">
        <v>71</v>
      </c>
      <c r="B114" s="2" t="s">
        <v>92</v>
      </c>
      <c r="C114" s="2" t="s">
        <v>136</v>
      </c>
      <c r="D114" s="13" t="s">
        <v>135</v>
      </c>
    </row>
    <row r="115" spans="1:4" x14ac:dyDescent="0.2">
      <c r="A115" s="12" t="s">
        <v>71</v>
      </c>
      <c r="B115" s="2" t="s">
        <v>92</v>
      </c>
      <c r="C115" s="2" t="s">
        <v>180</v>
      </c>
      <c r="D115" s="13" t="s">
        <v>179</v>
      </c>
    </row>
    <row r="116" spans="1:4" x14ac:dyDescent="0.2">
      <c r="A116" s="12" t="s">
        <v>71</v>
      </c>
      <c r="B116" s="2" t="s">
        <v>317</v>
      </c>
      <c r="C116" s="2" t="s">
        <v>85</v>
      </c>
      <c r="D116" s="13" t="s">
        <v>84</v>
      </c>
    </row>
    <row r="117" spans="1:4" ht="13.5" thickBot="1" x14ac:dyDescent="0.25">
      <c r="A117" s="6" t="s">
        <v>71</v>
      </c>
      <c r="B117" s="7" t="s">
        <v>317</v>
      </c>
      <c r="C117" s="7" t="s">
        <v>70</v>
      </c>
      <c r="D117" s="8" t="s">
        <v>69</v>
      </c>
    </row>
    <row r="118" spans="1:4" x14ac:dyDescent="0.2">
      <c r="A118" s="3" t="s">
        <v>14</v>
      </c>
      <c r="B118" s="4" t="s">
        <v>13</v>
      </c>
      <c r="C118" s="4" t="s">
        <v>12</v>
      </c>
      <c r="D118" s="5" t="s">
        <v>11</v>
      </c>
    </row>
    <row r="119" spans="1:4" x14ac:dyDescent="0.2">
      <c r="A119" s="12" t="s">
        <v>14</v>
      </c>
      <c r="B119" s="2" t="s">
        <v>13</v>
      </c>
      <c r="C119" s="2" t="s">
        <v>19</v>
      </c>
      <c r="D119" s="13" t="s">
        <v>18</v>
      </c>
    </row>
    <row r="120" spans="1:4" x14ac:dyDescent="0.2">
      <c r="A120" s="12" t="s">
        <v>14</v>
      </c>
      <c r="B120" s="2" t="s">
        <v>13</v>
      </c>
      <c r="C120" s="2" t="s">
        <v>21</v>
      </c>
      <c r="D120" s="13" t="s">
        <v>20</v>
      </c>
    </row>
    <row r="121" spans="1:4" x14ac:dyDescent="0.2">
      <c r="A121" s="12" t="s">
        <v>14</v>
      </c>
      <c r="B121" s="2" t="s">
        <v>13</v>
      </c>
      <c r="C121" s="2" t="s">
        <v>23</v>
      </c>
      <c r="D121" s="13" t="s">
        <v>22</v>
      </c>
    </row>
    <row r="122" spans="1:4" x14ac:dyDescent="0.2">
      <c r="A122" s="12" t="s">
        <v>14</v>
      </c>
      <c r="B122" s="2" t="s">
        <v>13</v>
      </c>
      <c r="C122" s="2" t="s">
        <v>25</v>
      </c>
      <c r="D122" s="13" t="s">
        <v>24</v>
      </c>
    </row>
    <row r="123" spans="1:4" x14ac:dyDescent="0.2">
      <c r="A123" s="12" t="s">
        <v>14</v>
      </c>
      <c r="B123" s="2" t="s">
        <v>13</v>
      </c>
      <c r="C123" s="2" t="s">
        <v>27</v>
      </c>
      <c r="D123" s="13" t="s">
        <v>26</v>
      </c>
    </row>
    <row r="124" spans="1:4" x14ac:dyDescent="0.2">
      <c r="A124" s="12" t="s">
        <v>14</v>
      </c>
      <c r="B124" s="2" t="s">
        <v>13</v>
      </c>
      <c r="C124" s="2" t="s">
        <v>30</v>
      </c>
      <c r="D124" s="13" t="s">
        <v>29</v>
      </c>
    </row>
    <row r="125" spans="1:4" x14ac:dyDescent="0.2">
      <c r="A125" s="12" t="s">
        <v>14</v>
      </c>
      <c r="B125" s="2" t="s">
        <v>13</v>
      </c>
      <c r="C125" s="2" t="s">
        <v>36</v>
      </c>
      <c r="D125" s="13" t="s">
        <v>35</v>
      </c>
    </row>
    <row r="126" spans="1:4" x14ac:dyDescent="0.2">
      <c r="A126" s="12" t="s">
        <v>14</v>
      </c>
      <c r="B126" s="2" t="s">
        <v>13</v>
      </c>
      <c r="C126" s="2" t="s">
        <v>39</v>
      </c>
      <c r="D126" s="13" t="s">
        <v>38</v>
      </c>
    </row>
    <row r="127" spans="1:4" x14ac:dyDescent="0.2">
      <c r="A127" s="12" t="s">
        <v>14</v>
      </c>
      <c r="B127" s="2" t="s">
        <v>13</v>
      </c>
      <c r="C127" s="2" t="s">
        <v>41</v>
      </c>
      <c r="D127" s="13" t="s">
        <v>40</v>
      </c>
    </row>
    <row r="128" spans="1:4" x14ac:dyDescent="0.2">
      <c r="A128" s="12" t="s">
        <v>14</v>
      </c>
      <c r="B128" s="2" t="s">
        <v>13</v>
      </c>
      <c r="C128" s="2" t="s">
        <v>45</v>
      </c>
      <c r="D128" s="13" t="s">
        <v>44</v>
      </c>
    </row>
    <row r="129" spans="1:4" x14ac:dyDescent="0.2">
      <c r="A129" s="12" t="s">
        <v>14</v>
      </c>
      <c r="B129" s="2" t="s">
        <v>13</v>
      </c>
      <c r="C129" s="2" t="s">
        <v>47</v>
      </c>
      <c r="D129" s="13" t="s">
        <v>46</v>
      </c>
    </row>
    <row r="130" spans="1:4" x14ac:dyDescent="0.2">
      <c r="A130" s="12" t="s">
        <v>14</v>
      </c>
      <c r="B130" s="2" t="s">
        <v>13</v>
      </c>
      <c r="C130" s="2" t="s">
        <v>49</v>
      </c>
      <c r="D130" s="13" t="s">
        <v>48</v>
      </c>
    </row>
    <row r="131" spans="1:4" x14ac:dyDescent="0.2">
      <c r="A131" s="12" t="s">
        <v>14</v>
      </c>
      <c r="B131" s="2" t="s">
        <v>13</v>
      </c>
      <c r="C131" s="2" t="s">
        <v>51</v>
      </c>
      <c r="D131" s="13" t="s">
        <v>50</v>
      </c>
    </row>
    <row r="132" spans="1:4" x14ac:dyDescent="0.2">
      <c r="A132" s="12" t="s">
        <v>14</v>
      </c>
      <c r="B132" s="2" t="s">
        <v>13</v>
      </c>
      <c r="C132" s="2" t="s">
        <v>55</v>
      </c>
      <c r="D132" s="13" t="s">
        <v>54</v>
      </c>
    </row>
    <row r="133" spans="1:4" x14ac:dyDescent="0.2">
      <c r="A133" s="12" t="s">
        <v>14</v>
      </c>
      <c r="B133" s="2" t="s">
        <v>13</v>
      </c>
      <c r="C133" s="2" t="s">
        <v>58</v>
      </c>
      <c r="D133" s="13" t="s">
        <v>57</v>
      </c>
    </row>
    <row r="134" spans="1:4" x14ac:dyDescent="0.2">
      <c r="A134" s="12" t="s">
        <v>14</v>
      </c>
      <c r="B134" s="2" t="s">
        <v>13</v>
      </c>
      <c r="C134" s="2" t="s">
        <v>60</v>
      </c>
      <c r="D134" s="13" t="s">
        <v>59</v>
      </c>
    </row>
    <row r="135" spans="1:4" x14ac:dyDescent="0.2">
      <c r="A135" s="12" t="s">
        <v>14</v>
      </c>
      <c r="B135" s="2" t="s">
        <v>13</v>
      </c>
      <c r="C135" s="2" t="s">
        <v>62</v>
      </c>
      <c r="D135" s="13" t="s">
        <v>61</v>
      </c>
    </row>
    <row r="136" spans="1:4" x14ac:dyDescent="0.2">
      <c r="A136" s="12" t="s">
        <v>14</v>
      </c>
      <c r="B136" s="2" t="s">
        <v>13</v>
      </c>
      <c r="C136" s="2" t="s">
        <v>64</v>
      </c>
      <c r="D136" s="13" t="s">
        <v>63</v>
      </c>
    </row>
    <row r="137" spans="1:4" x14ac:dyDescent="0.2">
      <c r="A137" s="12" t="s">
        <v>14</v>
      </c>
      <c r="B137" s="2" t="s">
        <v>13</v>
      </c>
      <c r="C137" s="2" t="s">
        <v>66</v>
      </c>
      <c r="D137" s="13" t="s">
        <v>65</v>
      </c>
    </row>
    <row r="138" spans="1:4" x14ac:dyDescent="0.2">
      <c r="A138" s="12" t="s">
        <v>14</v>
      </c>
      <c r="B138" s="2" t="s">
        <v>13</v>
      </c>
      <c r="C138" s="2" t="s">
        <v>68</v>
      </c>
      <c r="D138" s="13" t="s">
        <v>67</v>
      </c>
    </row>
    <row r="139" spans="1:4" ht="13.5" thickBot="1" x14ac:dyDescent="0.25">
      <c r="A139" s="6" t="s">
        <v>14</v>
      </c>
      <c r="B139" s="7" t="s">
        <v>13</v>
      </c>
      <c r="C139" s="7" t="s">
        <v>304</v>
      </c>
      <c r="D139" s="8" t="s">
        <v>303</v>
      </c>
    </row>
    <row r="140" spans="1:4" x14ac:dyDescent="0.2">
      <c r="A140" s="3" t="s">
        <v>8</v>
      </c>
      <c r="B140" s="4" t="s">
        <v>92</v>
      </c>
      <c r="C140" s="4" t="s">
        <v>91</v>
      </c>
      <c r="D140" s="5" t="s">
        <v>90</v>
      </c>
    </row>
    <row r="141" spans="1:4" x14ac:dyDescent="0.2">
      <c r="A141" s="12" t="s">
        <v>8</v>
      </c>
      <c r="B141" s="2" t="s">
        <v>92</v>
      </c>
      <c r="C141" s="2" t="s">
        <v>95</v>
      </c>
      <c r="D141" s="13" t="s">
        <v>94</v>
      </c>
    </row>
    <row r="142" spans="1:4" x14ac:dyDescent="0.2">
      <c r="A142" s="12" t="s">
        <v>8</v>
      </c>
      <c r="B142" s="2" t="s">
        <v>92</v>
      </c>
      <c r="C142" s="2" t="s">
        <v>119</v>
      </c>
      <c r="D142" s="13" t="s">
        <v>118</v>
      </c>
    </row>
    <row r="143" spans="1:4" x14ac:dyDescent="0.2">
      <c r="A143" s="12" t="s">
        <v>8</v>
      </c>
      <c r="B143" s="2" t="s">
        <v>92</v>
      </c>
      <c r="C143" s="2" t="s">
        <v>121</v>
      </c>
      <c r="D143" s="13" t="s">
        <v>120</v>
      </c>
    </row>
    <row r="144" spans="1:4" x14ac:dyDescent="0.2">
      <c r="A144" s="12" t="s">
        <v>8</v>
      </c>
      <c r="B144" s="2" t="s">
        <v>92</v>
      </c>
      <c r="C144" s="2" t="s">
        <v>123</v>
      </c>
      <c r="D144" s="13" t="s">
        <v>122</v>
      </c>
    </row>
    <row r="145" spans="1:4" x14ac:dyDescent="0.2">
      <c r="A145" s="12" t="s">
        <v>8</v>
      </c>
      <c r="B145" s="2" t="s">
        <v>92</v>
      </c>
      <c r="C145" s="2" t="s">
        <v>138</v>
      </c>
      <c r="D145" s="13" t="s">
        <v>137</v>
      </c>
    </row>
    <row r="146" spans="1:4" x14ac:dyDescent="0.2">
      <c r="A146" s="12" t="s">
        <v>8</v>
      </c>
      <c r="B146" s="2" t="s">
        <v>92</v>
      </c>
      <c r="C146" s="2" t="s">
        <v>158</v>
      </c>
      <c r="D146" s="13" t="s">
        <v>157</v>
      </c>
    </row>
    <row r="147" spans="1:4" x14ac:dyDescent="0.2">
      <c r="A147" s="12" t="s">
        <v>8</v>
      </c>
      <c r="B147" s="2" t="s">
        <v>92</v>
      </c>
      <c r="C147" s="2" t="s">
        <v>169</v>
      </c>
      <c r="D147" s="13" t="s">
        <v>168</v>
      </c>
    </row>
    <row r="148" spans="1:4" x14ac:dyDescent="0.2">
      <c r="A148" s="12" t="s">
        <v>8</v>
      </c>
      <c r="B148" s="2" t="s">
        <v>92</v>
      </c>
      <c r="C148" s="2" t="s">
        <v>180</v>
      </c>
      <c r="D148" s="13" t="s">
        <v>179</v>
      </c>
    </row>
    <row r="149" spans="1:4" x14ac:dyDescent="0.2">
      <c r="A149" s="12" t="s">
        <v>8</v>
      </c>
      <c r="B149" s="2" t="s">
        <v>92</v>
      </c>
      <c r="C149" s="2" t="s">
        <v>208</v>
      </c>
      <c r="D149" s="13" t="s">
        <v>207</v>
      </c>
    </row>
    <row r="150" spans="1:4" x14ac:dyDescent="0.2">
      <c r="A150" s="12" t="s">
        <v>8</v>
      </c>
      <c r="B150" s="2" t="s">
        <v>317</v>
      </c>
      <c r="C150" s="2" t="s">
        <v>87</v>
      </c>
      <c r="D150" s="13" t="s">
        <v>86</v>
      </c>
    </row>
    <row r="151" spans="1:4" x14ac:dyDescent="0.2">
      <c r="A151" s="12" t="s">
        <v>8</v>
      </c>
      <c r="B151" s="2" t="s">
        <v>317</v>
      </c>
      <c r="C151" s="2" t="s">
        <v>197</v>
      </c>
      <c r="D151" s="13" t="s">
        <v>196</v>
      </c>
    </row>
    <row r="152" spans="1:4" x14ac:dyDescent="0.2">
      <c r="A152" s="12" t="s">
        <v>8</v>
      </c>
      <c r="B152" s="2" t="s">
        <v>317</v>
      </c>
      <c r="C152" s="2" t="s">
        <v>85</v>
      </c>
      <c r="D152" s="13" t="s">
        <v>84</v>
      </c>
    </row>
    <row r="153" spans="1:4" x14ac:dyDescent="0.2">
      <c r="A153" s="12" t="s">
        <v>8</v>
      </c>
      <c r="B153" s="2" t="s">
        <v>317</v>
      </c>
      <c r="C153" s="2" t="s">
        <v>7</v>
      </c>
      <c r="D153" s="13" t="s">
        <v>6</v>
      </c>
    </row>
    <row r="154" spans="1:4" ht="13.5" thickBot="1" x14ac:dyDescent="0.25">
      <c r="A154" s="6" t="s">
        <v>8</v>
      </c>
      <c r="B154" s="7" t="s">
        <v>317</v>
      </c>
      <c r="C154" s="7" t="s">
        <v>10</v>
      </c>
      <c r="D154" s="8" t="s">
        <v>9</v>
      </c>
    </row>
    <row r="155" spans="1:4" x14ac:dyDescent="0.2">
      <c r="A155" s="3" t="s">
        <v>139</v>
      </c>
      <c r="B155" s="4" t="s">
        <v>92</v>
      </c>
      <c r="C155" s="4" t="s">
        <v>138</v>
      </c>
      <c r="D155" s="5" t="s">
        <v>137</v>
      </c>
    </row>
    <row r="156" spans="1:4" ht="13.5" thickBot="1" x14ac:dyDescent="0.25">
      <c r="A156" s="6" t="s">
        <v>139</v>
      </c>
      <c r="B156" s="7" t="s">
        <v>92</v>
      </c>
      <c r="C156" s="7" t="s">
        <v>169</v>
      </c>
      <c r="D156" s="8" t="s">
        <v>168</v>
      </c>
    </row>
    <row r="157" spans="1:4" x14ac:dyDescent="0.2">
      <c r="A157" s="3" t="s">
        <v>113</v>
      </c>
      <c r="B157" s="4" t="s">
        <v>92</v>
      </c>
      <c r="C157" s="4" t="s">
        <v>112</v>
      </c>
      <c r="D157" s="5" t="s">
        <v>111</v>
      </c>
    </row>
    <row r="158" spans="1:4" x14ac:dyDescent="0.2">
      <c r="A158" s="12" t="s">
        <v>113</v>
      </c>
      <c r="B158" s="2" t="s">
        <v>92</v>
      </c>
      <c r="C158" s="2" t="s">
        <v>143</v>
      </c>
      <c r="D158" s="13" t="s">
        <v>142</v>
      </c>
    </row>
    <row r="159" spans="1:4" ht="13.5" thickBot="1" x14ac:dyDescent="0.25">
      <c r="A159" s="6" t="s">
        <v>113</v>
      </c>
      <c r="B159" s="7" t="s">
        <v>92</v>
      </c>
      <c r="C159" s="7" t="s">
        <v>180</v>
      </c>
      <c r="D159" s="8" t="s">
        <v>179</v>
      </c>
    </row>
    <row r="160" spans="1:4" x14ac:dyDescent="0.2">
      <c r="A160" s="3" t="s">
        <v>167</v>
      </c>
      <c r="B160" s="4" t="s">
        <v>92</v>
      </c>
      <c r="C160" s="4" t="s">
        <v>166</v>
      </c>
      <c r="D160" s="5" t="s">
        <v>165</v>
      </c>
    </row>
    <row r="161" spans="1:4" ht="13.5" thickBot="1" x14ac:dyDescent="0.25">
      <c r="A161" s="6" t="s">
        <v>167</v>
      </c>
      <c r="B161" s="7" t="s">
        <v>92</v>
      </c>
      <c r="C161" s="7" t="s">
        <v>180</v>
      </c>
      <c r="D161" s="8" t="s">
        <v>179</v>
      </c>
    </row>
    <row r="162" spans="1:4" x14ac:dyDescent="0.2">
      <c r="A162" s="3" t="s">
        <v>170</v>
      </c>
      <c r="B162" s="4" t="s">
        <v>92</v>
      </c>
      <c r="C162" s="4" t="s">
        <v>169</v>
      </c>
      <c r="D162" s="5" t="s">
        <v>168</v>
      </c>
    </row>
    <row r="163" spans="1:4" x14ac:dyDescent="0.2">
      <c r="A163" s="12" t="s">
        <v>170</v>
      </c>
      <c r="B163" s="2" t="s">
        <v>92</v>
      </c>
      <c r="C163" s="2" t="s">
        <v>178</v>
      </c>
      <c r="D163" s="13" t="s">
        <v>177</v>
      </c>
    </row>
    <row r="164" spans="1:4" x14ac:dyDescent="0.2">
      <c r="A164" s="12" t="s">
        <v>170</v>
      </c>
      <c r="B164" s="2" t="s">
        <v>92</v>
      </c>
      <c r="C164" s="2" t="s">
        <v>182</v>
      </c>
      <c r="D164" s="13" t="s">
        <v>181</v>
      </c>
    </row>
    <row r="165" spans="1:4" ht="13.5" thickBot="1" x14ac:dyDescent="0.25">
      <c r="A165" s="6" t="s">
        <v>170</v>
      </c>
      <c r="B165" s="7" t="s">
        <v>92</v>
      </c>
      <c r="C165" s="7" t="s">
        <v>213</v>
      </c>
      <c r="D165" s="8" t="s">
        <v>212</v>
      </c>
    </row>
    <row r="166" spans="1:4" ht="13.5" thickBot="1" x14ac:dyDescent="0.25">
      <c r="A166" s="9" t="s">
        <v>83</v>
      </c>
      <c r="B166" s="10" t="s">
        <v>317</v>
      </c>
      <c r="C166" s="10" t="s">
        <v>80</v>
      </c>
      <c r="D166" s="11" t="s">
        <v>79</v>
      </c>
    </row>
    <row r="167" spans="1:4" ht="13.5" thickBot="1" x14ac:dyDescent="0.25">
      <c r="A167" s="9" t="s">
        <v>214</v>
      </c>
      <c r="B167" s="10" t="s">
        <v>92</v>
      </c>
      <c r="C167" s="10" t="s">
        <v>213</v>
      </c>
      <c r="D167" s="11" t="s">
        <v>212</v>
      </c>
    </row>
    <row r="168" spans="1:4" ht="13.5" thickBot="1" x14ac:dyDescent="0.25">
      <c r="A168" s="9" t="s">
        <v>82</v>
      </c>
      <c r="B168" s="10" t="s">
        <v>317</v>
      </c>
      <c r="C168" s="10" t="s">
        <v>80</v>
      </c>
      <c r="D168" s="11" t="s">
        <v>79</v>
      </c>
    </row>
    <row r="169" spans="1:4" ht="13.5" thickBot="1" x14ac:dyDescent="0.25">
      <c r="A169" s="9" t="s">
        <v>109</v>
      </c>
      <c r="B169" s="10" t="s">
        <v>92</v>
      </c>
      <c r="C169" s="10" t="s">
        <v>107</v>
      </c>
      <c r="D169" s="11" t="s">
        <v>106</v>
      </c>
    </row>
    <row r="170" spans="1:4" x14ac:dyDescent="0.2">
      <c r="A170" s="3" t="s">
        <v>105</v>
      </c>
      <c r="B170" s="4" t="s">
        <v>217</v>
      </c>
      <c r="C170" s="4" t="s">
        <v>216</v>
      </c>
      <c r="D170" s="5" t="s">
        <v>215</v>
      </c>
    </row>
    <row r="171" spans="1:4" x14ac:dyDescent="0.2">
      <c r="A171" s="12" t="s">
        <v>105</v>
      </c>
      <c r="B171" s="2" t="s">
        <v>217</v>
      </c>
      <c r="C171" s="2" t="s">
        <v>316</v>
      </c>
      <c r="D171" s="13" t="s">
        <v>315</v>
      </c>
    </row>
    <row r="172" spans="1:4" x14ac:dyDescent="0.2">
      <c r="A172" s="12" t="s">
        <v>105</v>
      </c>
      <c r="B172" s="2" t="s">
        <v>92</v>
      </c>
      <c r="C172" s="2" t="s">
        <v>104</v>
      </c>
      <c r="D172" s="13" t="s">
        <v>103</v>
      </c>
    </row>
    <row r="173" spans="1:4" ht="13.5" thickBot="1" x14ac:dyDescent="0.25">
      <c r="A173" s="6" t="s">
        <v>105</v>
      </c>
      <c r="B173" s="7" t="s">
        <v>92</v>
      </c>
      <c r="C173" s="7" t="s">
        <v>210</v>
      </c>
      <c r="D173" s="8" t="s">
        <v>209</v>
      </c>
    </row>
    <row r="174" spans="1:4" ht="13.5" thickBot="1" x14ac:dyDescent="0.25">
      <c r="A174" s="9" t="s">
        <v>231</v>
      </c>
      <c r="B174" s="10" t="s">
        <v>234</v>
      </c>
      <c r="C174" s="10" t="s">
        <v>230</v>
      </c>
      <c r="D174" s="11" t="s">
        <v>229</v>
      </c>
    </row>
    <row r="175" spans="1:4" ht="13.5" thickBot="1" x14ac:dyDescent="0.25">
      <c r="A175" s="9" t="s">
        <v>147</v>
      </c>
      <c r="B175" s="10" t="s">
        <v>92</v>
      </c>
      <c r="C175" s="10" t="s">
        <v>145</v>
      </c>
      <c r="D175" s="11" t="s">
        <v>144</v>
      </c>
    </row>
    <row r="176" spans="1:4" ht="13.5" thickBot="1" x14ac:dyDescent="0.25">
      <c r="A176" s="9" t="s">
        <v>299</v>
      </c>
      <c r="B176" s="10" t="s">
        <v>234</v>
      </c>
      <c r="C176" s="10" t="s">
        <v>298</v>
      </c>
      <c r="D176" s="11" t="s">
        <v>297</v>
      </c>
    </row>
    <row r="177" spans="1:4" ht="13.5" thickBot="1" x14ac:dyDescent="0.25">
      <c r="A177" s="9" t="s">
        <v>302</v>
      </c>
      <c r="B177" s="10" t="s">
        <v>234</v>
      </c>
      <c r="C177" s="10" t="s">
        <v>298</v>
      </c>
      <c r="D177" s="11" t="s">
        <v>297</v>
      </c>
    </row>
    <row r="178" spans="1:4" x14ac:dyDescent="0.2">
      <c r="A178" s="3" t="s">
        <v>252</v>
      </c>
      <c r="B178" s="4" t="s">
        <v>220</v>
      </c>
      <c r="C178" s="4" t="s">
        <v>251</v>
      </c>
      <c r="D178" s="5" t="s">
        <v>250</v>
      </c>
    </row>
    <row r="179" spans="1:4" x14ac:dyDescent="0.2">
      <c r="A179" s="12" t="s">
        <v>252</v>
      </c>
      <c r="B179" s="2" t="s">
        <v>220</v>
      </c>
      <c r="C179" s="2" t="s">
        <v>276</v>
      </c>
      <c r="D179" s="13" t="s">
        <v>275</v>
      </c>
    </row>
    <row r="180" spans="1:4" x14ac:dyDescent="0.2">
      <c r="A180" s="12" t="s">
        <v>252</v>
      </c>
      <c r="B180" s="2" t="s">
        <v>220</v>
      </c>
      <c r="C180" s="2" t="s">
        <v>318</v>
      </c>
      <c r="D180" s="13" t="s">
        <v>317</v>
      </c>
    </row>
    <row r="181" spans="1:4" x14ac:dyDescent="0.2">
      <c r="A181" s="12" t="s">
        <v>252</v>
      </c>
      <c r="B181" s="2" t="s">
        <v>220</v>
      </c>
      <c r="C181" s="2" t="s">
        <v>324</v>
      </c>
      <c r="D181" s="13" t="s">
        <v>323</v>
      </c>
    </row>
    <row r="182" spans="1:4" x14ac:dyDescent="0.2">
      <c r="A182" s="12" t="s">
        <v>252</v>
      </c>
      <c r="B182" s="2" t="s">
        <v>220</v>
      </c>
      <c r="C182" s="2" t="s">
        <v>330</v>
      </c>
      <c r="D182" s="13" t="s">
        <v>329</v>
      </c>
    </row>
    <row r="183" spans="1:4" ht="13.5" thickBot="1" x14ac:dyDescent="0.25">
      <c r="A183" s="6" t="s">
        <v>252</v>
      </c>
      <c r="B183" s="7" t="s">
        <v>234</v>
      </c>
      <c r="C183" s="7" t="s">
        <v>314</v>
      </c>
      <c r="D183" s="8" t="s">
        <v>313</v>
      </c>
    </row>
    <row r="184" spans="1:4" ht="13.5" thickBot="1" x14ac:dyDescent="0.25">
      <c r="A184" s="9" t="s">
        <v>176</v>
      </c>
      <c r="B184" s="10" t="s">
        <v>92</v>
      </c>
      <c r="C184" s="10" t="s">
        <v>172</v>
      </c>
      <c r="D184" s="11" t="s">
        <v>171</v>
      </c>
    </row>
    <row r="185" spans="1:4" ht="13.5" thickBot="1" x14ac:dyDescent="0.25">
      <c r="A185" s="9" t="s">
        <v>312</v>
      </c>
      <c r="B185" s="10" t="s">
        <v>220</v>
      </c>
      <c r="C185" s="10" t="s">
        <v>310</v>
      </c>
      <c r="D185" s="11" t="s">
        <v>309</v>
      </c>
    </row>
    <row r="186" spans="1:4" ht="13.5" thickBot="1" x14ac:dyDescent="0.25">
      <c r="A186" s="9" t="s">
        <v>311</v>
      </c>
      <c r="B186" s="10" t="s">
        <v>220</v>
      </c>
      <c r="C186" s="10" t="s">
        <v>310</v>
      </c>
      <c r="D186" s="11" t="s">
        <v>309</v>
      </c>
    </row>
    <row r="187" spans="1:4" ht="13.5" thickBot="1" x14ac:dyDescent="0.25">
      <c r="A187" s="9" t="s">
        <v>174</v>
      </c>
      <c r="B187" s="10" t="s">
        <v>92</v>
      </c>
      <c r="C187" s="10" t="s">
        <v>172</v>
      </c>
      <c r="D187" s="11" t="s">
        <v>171</v>
      </c>
    </row>
    <row r="188" spans="1:4" x14ac:dyDescent="0.2">
      <c r="A188" s="3" t="s">
        <v>129</v>
      </c>
      <c r="B188" s="4" t="s">
        <v>92</v>
      </c>
      <c r="C188" s="4" t="s">
        <v>128</v>
      </c>
      <c r="D188" s="5" t="s">
        <v>127</v>
      </c>
    </row>
    <row r="189" spans="1:4" ht="13.5" thickBot="1" x14ac:dyDescent="0.25">
      <c r="A189" s="6" t="s">
        <v>129</v>
      </c>
      <c r="B189" s="7" t="s">
        <v>92</v>
      </c>
      <c r="C189" s="7" t="s">
        <v>141</v>
      </c>
      <c r="D189" s="8" t="s">
        <v>140</v>
      </c>
    </row>
    <row r="190" spans="1:4" x14ac:dyDescent="0.2">
      <c r="A190" s="3" t="s">
        <v>146</v>
      </c>
      <c r="B190" s="4" t="s">
        <v>92</v>
      </c>
      <c r="C190" s="4" t="s">
        <v>145</v>
      </c>
      <c r="D190" s="5" t="s">
        <v>144</v>
      </c>
    </row>
    <row r="191" spans="1:4" ht="13.5" thickBot="1" x14ac:dyDescent="0.25">
      <c r="A191" s="6" t="s">
        <v>146</v>
      </c>
      <c r="B191" s="7" t="s">
        <v>234</v>
      </c>
      <c r="C191" s="7" t="s">
        <v>230</v>
      </c>
      <c r="D191" s="8" t="s">
        <v>229</v>
      </c>
    </row>
    <row r="192" spans="1:4" ht="13.5" thickBot="1" x14ac:dyDescent="0.25">
      <c r="A192" s="9" t="s">
        <v>263</v>
      </c>
      <c r="B192" s="10" t="s">
        <v>234</v>
      </c>
      <c r="C192" s="10" t="s">
        <v>261</v>
      </c>
      <c r="D192" s="11" t="s">
        <v>260</v>
      </c>
    </row>
    <row r="193" spans="1:4" x14ac:dyDescent="0.2">
      <c r="A193" s="3" t="s">
        <v>153</v>
      </c>
      <c r="B193" s="4" t="s">
        <v>152</v>
      </c>
      <c r="C193" s="4" t="s">
        <v>151</v>
      </c>
      <c r="D193" s="5" t="s">
        <v>150</v>
      </c>
    </row>
    <row r="194" spans="1:4" x14ac:dyDescent="0.2">
      <c r="A194" s="12" t="s">
        <v>153</v>
      </c>
      <c r="B194" s="2" t="s">
        <v>152</v>
      </c>
      <c r="C194" s="2" t="s">
        <v>162</v>
      </c>
      <c r="D194" s="13" t="s">
        <v>161</v>
      </c>
    </row>
    <row r="195" spans="1:4" ht="13.5" thickBot="1" x14ac:dyDescent="0.25">
      <c r="A195" s="6" t="s">
        <v>153</v>
      </c>
      <c r="B195" s="7" t="s">
        <v>92</v>
      </c>
      <c r="C195" s="7" t="s">
        <v>200</v>
      </c>
      <c r="D195" s="8" t="s">
        <v>199</v>
      </c>
    </row>
    <row r="196" spans="1:4" ht="13.5" thickBot="1" x14ac:dyDescent="0.25">
      <c r="A196" s="9" t="s">
        <v>78</v>
      </c>
      <c r="B196" s="10" t="s">
        <v>317</v>
      </c>
      <c r="C196" s="10" t="s">
        <v>77</v>
      </c>
      <c r="D196" s="11" t="s">
        <v>76</v>
      </c>
    </row>
    <row r="197" spans="1:4" ht="13.5" thickBot="1" x14ac:dyDescent="0.25">
      <c r="A197" s="9" t="s">
        <v>108</v>
      </c>
      <c r="B197" s="10" t="s">
        <v>92</v>
      </c>
      <c r="C197" s="10" t="s">
        <v>107</v>
      </c>
      <c r="D197" s="11" t="s">
        <v>106</v>
      </c>
    </row>
    <row r="198" spans="1:4" x14ac:dyDescent="0.2">
      <c r="A198" s="3" t="s">
        <v>33</v>
      </c>
      <c r="B198" s="4" t="s">
        <v>13</v>
      </c>
      <c r="C198" s="4" t="s">
        <v>32</v>
      </c>
      <c r="D198" s="5" t="s">
        <v>31</v>
      </c>
    </row>
    <row r="199" spans="1:4" ht="13.5" thickBot="1" x14ac:dyDescent="0.25">
      <c r="A199" s="6" t="s">
        <v>33</v>
      </c>
      <c r="B199" s="7" t="s">
        <v>92</v>
      </c>
      <c r="C199" s="7" t="s">
        <v>172</v>
      </c>
      <c r="D199" s="8" t="s">
        <v>171</v>
      </c>
    </row>
    <row r="200" spans="1:4" ht="13.5" thickBot="1" x14ac:dyDescent="0.25">
      <c r="A200" s="9" t="s">
        <v>134</v>
      </c>
      <c r="B200" s="10" t="s">
        <v>92</v>
      </c>
      <c r="C200" s="10" t="s">
        <v>133</v>
      </c>
      <c r="D200" s="11" t="s">
        <v>132</v>
      </c>
    </row>
    <row r="201" spans="1:4" x14ac:dyDescent="0.2">
      <c r="A201" s="3" t="s">
        <v>56</v>
      </c>
      <c r="B201" s="4" t="s">
        <v>13</v>
      </c>
      <c r="C201" s="4" t="s">
        <v>55</v>
      </c>
      <c r="D201" s="5" t="s">
        <v>54</v>
      </c>
    </row>
    <row r="202" spans="1:4" x14ac:dyDescent="0.2">
      <c r="A202" s="12" t="s">
        <v>56</v>
      </c>
      <c r="B202" s="2" t="s">
        <v>92</v>
      </c>
      <c r="C202" s="2" t="s">
        <v>143</v>
      </c>
      <c r="D202" s="13" t="s">
        <v>142</v>
      </c>
    </row>
    <row r="203" spans="1:4" x14ac:dyDescent="0.2">
      <c r="A203" s="12" t="s">
        <v>56</v>
      </c>
      <c r="B203" s="2" t="s">
        <v>92</v>
      </c>
      <c r="C203" s="2" t="s">
        <v>160</v>
      </c>
      <c r="D203" s="13" t="s">
        <v>159</v>
      </c>
    </row>
    <row r="204" spans="1:4" x14ac:dyDescent="0.2">
      <c r="A204" s="12" t="s">
        <v>100</v>
      </c>
      <c r="B204" s="2" t="s">
        <v>92</v>
      </c>
      <c r="C204" s="2" t="s">
        <v>97</v>
      </c>
      <c r="D204" s="13" t="s">
        <v>96</v>
      </c>
    </row>
    <row r="205" spans="1:4" ht="13.5" thickBot="1" x14ac:dyDescent="0.25">
      <c r="A205" s="6" t="s">
        <v>100</v>
      </c>
      <c r="B205" s="7" t="s">
        <v>92</v>
      </c>
      <c r="C205" s="7" t="s">
        <v>193</v>
      </c>
      <c r="D205" s="8" t="s">
        <v>192</v>
      </c>
    </row>
    <row r="206" spans="1:4" ht="13.5" thickBot="1" x14ac:dyDescent="0.25">
      <c r="A206" s="9" t="s">
        <v>164</v>
      </c>
      <c r="B206" s="10" t="s">
        <v>152</v>
      </c>
      <c r="C206" s="10" t="s">
        <v>162</v>
      </c>
      <c r="D206" s="11" t="s">
        <v>161</v>
      </c>
    </row>
    <row r="207" spans="1:4" x14ac:dyDescent="0.2">
      <c r="A207" s="3" t="s">
        <v>16</v>
      </c>
      <c r="B207" s="4" t="s">
        <v>13</v>
      </c>
      <c r="C207" s="4" t="s">
        <v>12</v>
      </c>
      <c r="D207" s="5" t="s">
        <v>11</v>
      </c>
    </row>
    <row r="208" spans="1:4" x14ac:dyDescent="0.2">
      <c r="A208" s="12" t="s">
        <v>16</v>
      </c>
      <c r="B208" s="2" t="s">
        <v>13</v>
      </c>
      <c r="C208" s="2" t="s">
        <v>25</v>
      </c>
      <c r="D208" s="13" t="s">
        <v>24</v>
      </c>
    </row>
    <row r="209" spans="1:4" x14ac:dyDescent="0.2">
      <c r="A209" s="12" t="s">
        <v>16</v>
      </c>
      <c r="B209" s="2" t="s">
        <v>13</v>
      </c>
      <c r="C209" s="2" t="s">
        <v>43</v>
      </c>
      <c r="D209" s="13" t="s">
        <v>42</v>
      </c>
    </row>
    <row r="210" spans="1:4" x14ac:dyDescent="0.2">
      <c r="A210" s="12" t="s">
        <v>16</v>
      </c>
      <c r="B210" s="2" t="s">
        <v>13</v>
      </c>
      <c r="C210" s="2" t="s">
        <v>53</v>
      </c>
      <c r="D210" s="13" t="s">
        <v>52</v>
      </c>
    </row>
    <row r="211" spans="1:4" x14ac:dyDescent="0.2">
      <c r="A211" s="12" t="s">
        <v>16</v>
      </c>
      <c r="B211" s="2" t="s">
        <v>13</v>
      </c>
      <c r="C211" s="2" t="s">
        <v>73</v>
      </c>
      <c r="D211" s="13" t="s">
        <v>72</v>
      </c>
    </row>
    <row r="212" spans="1:4" x14ac:dyDescent="0.2">
      <c r="A212" s="12" t="s">
        <v>16</v>
      </c>
      <c r="B212" s="2" t="s">
        <v>13</v>
      </c>
      <c r="C212" s="2" t="s">
        <v>75</v>
      </c>
      <c r="D212" s="13" t="s">
        <v>74</v>
      </c>
    </row>
    <row r="213" spans="1:4" x14ac:dyDescent="0.2">
      <c r="A213" s="12" t="s">
        <v>16</v>
      </c>
      <c r="B213" s="2" t="s">
        <v>92</v>
      </c>
      <c r="C213" s="2" t="s">
        <v>104</v>
      </c>
      <c r="D213" s="13" t="s">
        <v>103</v>
      </c>
    </row>
    <row r="214" spans="1:4" ht="13.5" thickBot="1" x14ac:dyDescent="0.25">
      <c r="A214" s="6" t="s">
        <v>16</v>
      </c>
      <c r="B214" s="7" t="s">
        <v>92</v>
      </c>
      <c r="C214" s="7" t="s">
        <v>123</v>
      </c>
      <c r="D214" s="8" t="s">
        <v>122</v>
      </c>
    </row>
    <row r="215" spans="1:4" x14ac:dyDescent="0.2">
      <c r="A215" s="3" t="s">
        <v>98</v>
      </c>
      <c r="B215" s="4" t="s">
        <v>92</v>
      </c>
      <c r="C215" s="4" t="s">
        <v>97</v>
      </c>
      <c r="D215" s="5" t="s">
        <v>96</v>
      </c>
    </row>
    <row r="216" spans="1:4" x14ac:dyDescent="0.2">
      <c r="A216" s="12" t="s">
        <v>98</v>
      </c>
      <c r="B216" s="2" t="s">
        <v>92</v>
      </c>
      <c r="C216" s="2" t="s">
        <v>112</v>
      </c>
      <c r="D216" s="13" t="s">
        <v>111</v>
      </c>
    </row>
    <row r="217" spans="1:4" x14ac:dyDescent="0.2">
      <c r="A217" s="12" t="s">
        <v>98</v>
      </c>
      <c r="B217" s="2" t="s">
        <v>92</v>
      </c>
      <c r="C217" s="2" t="s">
        <v>126</v>
      </c>
      <c r="D217" s="13" t="s">
        <v>125</v>
      </c>
    </row>
    <row r="218" spans="1:4" x14ac:dyDescent="0.2">
      <c r="A218" s="12" t="s">
        <v>98</v>
      </c>
      <c r="B218" s="2" t="s">
        <v>92</v>
      </c>
      <c r="C218" s="2" t="s">
        <v>138</v>
      </c>
      <c r="D218" s="13" t="s">
        <v>137</v>
      </c>
    </row>
    <row r="219" spans="1:4" x14ac:dyDescent="0.2">
      <c r="A219" s="12" t="s">
        <v>98</v>
      </c>
      <c r="B219" s="2" t="s">
        <v>92</v>
      </c>
      <c r="C219" s="2" t="s">
        <v>193</v>
      </c>
      <c r="D219" s="13" t="s">
        <v>192</v>
      </c>
    </row>
    <row r="220" spans="1:4" x14ac:dyDescent="0.2">
      <c r="A220" s="12" t="s">
        <v>98</v>
      </c>
      <c r="B220" s="2" t="s">
        <v>92</v>
      </c>
      <c r="C220" s="2" t="s">
        <v>195</v>
      </c>
      <c r="D220" s="13" t="s">
        <v>194</v>
      </c>
    </row>
    <row r="221" spans="1:4" x14ac:dyDescent="0.2">
      <c r="A221" s="12" t="s">
        <v>98</v>
      </c>
      <c r="B221" s="2" t="s">
        <v>92</v>
      </c>
      <c r="C221" s="2" t="s">
        <v>202</v>
      </c>
      <c r="D221" s="13" t="s">
        <v>201</v>
      </c>
    </row>
    <row r="222" spans="1:4" x14ac:dyDescent="0.2">
      <c r="A222" s="12" t="s">
        <v>98</v>
      </c>
      <c r="B222" s="2" t="s">
        <v>92</v>
      </c>
      <c r="C222" s="2" t="s">
        <v>206</v>
      </c>
      <c r="D222" s="13" t="s">
        <v>205</v>
      </c>
    </row>
    <row r="223" spans="1:4" x14ac:dyDescent="0.2">
      <c r="A223" s="12" t="s">
        <v>98</v>
      </c>
      <c r="B223" s="2" t="s">
        <v>92</v>
      </c>
      <c r="C223" s="2" t="s">
        <v>208</v>
      </c>
      <c r="D223" s="13" t="s">
        <v>207</v>
      </c>
    </row>
    <row r="224" spans="1:4" x14ac:dyDescent="0.2">
      <c r="A224" s="12" t="s">
        <v>98</v>
      </c>
      <c r="B224" s="2" t="s">
        <v>92</v>
      </c>
      <c r="C224" s="2" t="s">
        <v>210</v>
      </c>
      <c r="D224" s="13" t="s">
        <v>209</v>
      </c>
    </row>
    <row r="225" spans="1:4" ht="13.5" thickBot="1" x14ac:dyDescent="0.25">
      <c r="A225" s="6" t="s">
        <v>98</v>
      </c>
      <c r="B225" s="7" t="s">
        <v>317</v>
      </c>
      <c r="C225" s="7" t="s">
        <v>306</v>
      </c>
      <c r="D225" s="8" t="s">
        <v>305</v>
      </c>
    </row>
    <row r="226" spans="1:4" x14ac:dyDescent="0.2">
      <c r="A226" s="3" t="s">
        <v>99</v>
      </c>
      <c r="B226" s="4" t="s">
        <v>92</v>
      </c>
      <c r="C226" s="4" t="s">
        <v>97</v>
      </c>
      <c r="D226" s="5" t="s">
        <v>96</v>
      </c>
    </row>
    <row r="227" spans="1:4" x14ac:dyDescent="0.2">
      <c r="A227" s="12" t="s">
        <v>99</v>
      </c>
      <c r="B227" s="2" t="s">
        <v>92</v>
      </c>
      <c r="C227" s="2" t="s">
        <v>104</v>
      </c>
      <c r="D227" s="13" t="s">
        <v>103</v>
      </c>
    </row>
    <row r="228" spans="1:4" ht="13.5" thickBot="1" x14ac:dyDescent="0.25">
      <c r="A228" s="6" t="s">
        <v>99</v>
      </c>
      <c r="B228" s="7" t="s">
        <v>92</v>
      </c>
      <c r="C228" s="7" t="s">
        <v>193</v>
      </c>
      <c r="D228" s="8" t="s">
        <v>192</v>
      </c>
    </row>
    <row r="229" spans="1:4" x14ac:dyDescent="0.2">
      <c r="A229" s="3" t="s">
        <v>81</v>
      </c>
      <c r="B229" s="4" t="s">
        <v>92</v>
      </c>
      <c r="C229" s="4" t="s">
        <v>97</v>
      </c>
      <c r="D229" s="5" t="s">
        <v>96</v>
      </c>
    </row>
    <row r="230" spans="1:4" x14ac:dyDescent="0.2">
      <c r="A230" s="12" t="s">
        <v>81</v>
      </c>
      <c r="B230" s="2" t="s">
        <v>92</v>
      </c>
      <c r="C230" s="2" t="s">
        <v>126</v>
      </c>
      <c r="D230" s="13" t="s">
        <v>125</v>
      </c>
    </row>
    <row r="231" spans="1:4" x14ac:dyDescent="0.2">
      <c r="A231" s="12" t="s">
        <v>81</v>
      </c>
      <c r="B231" s="2" t="s">
        <v>92</v>
      </c>
      <c r="C231" s="2" t="s">
        <v>136</v>
      </c>
      <c r="D231" s="13" t="s">
        <v>135</v>
      </c>
    </row>
    <row r="232" spans="1:4" x14ac:dyDescent="0.2">
      <c r="A232" s="12" t="s">
        <v>81</v>
      </c>
      <c r="B232" s="2" t="s">
        <v>92</v>
      </c>
      <c r="C232" s="2" t="s">
        <v>143</v>
      </c>
      <c r="D232" s="13" t="s">
        <v>142</v>
      </c>
    </row>
    <row r="233" spans="1:4" x14ac:dyDescent="0.2">
      <c r="A233" s="12" t="s">
        <v>81</v>
      </c>
      <c r="B233" s="2" t="s">
        <v>92</v>
      </c>
      <c r="C233" s="2" t="s">
        <v>195</v>
      </c>
      <c r="D233" s="13" t="s">
        <v>194</v>
      </c>
    </row>
    <row r="234" spans="1:4" x14ac:dyDescent="0.2">
      <c r="A234" s="12" t="s">
        <v>81</v>
      </c>
      <c r="B234" s="2" t="s">
        <v>92</v>
      </c>
      <c r="C234" s="2" t="s">
        <v>200</v>
      </c>
      <c r="D234" s="13" t="s">
        <v>199</v>
      </c>
    </row>
    <row r="235" spans="1:4" x14ac:dyDescent="0.2">
      <c r="A235" s="12" t="s">
        <v>81</v>
      </c>
      <c r="B235" s="2" t="s">
        <v>92</v>
      </c>
      <c r="C235" s="2" t="s">
        <v>202</v>
      </c>
      <c r="D235" s="13" t="s">
        <v>201</v>
      </c>
    </row>
    <row r="236" spans="1:4" x14ac:dyDescent="0.2">
      <c r="A236" s="12" t="s">
        <v>81</v>
      </c>
      <c r="B236" s="2" t="s">
        <v>317</v>
      </c>
      <c r="C236" s="2" t="s">
        <v>80</v>
      </c>
      <c r="D236" s="13" t="s">
        <v>79</v>
      </c>
    </row>
    <row r="237" spans="1:4" x14ac:dyDescent="0.2">
      <c r="A237" s="12" t="s">
        <v>81</v>
      </c>
      <c r="B237" s="2" t="s">
        <v>317</v>
      </c>
      <c r="C237" s="2" t="s">
        <v>87</v>
      </c>
      <c r="D237" s="13" t="s">
        <v>86</v>
      </c>
    </row>
    <row r="238" spans="1:4" x14ac:dyDescent="0.2">
      <c r="A238" s="12" t="s">
        <v>81</v>
      </c>
      <c r="B238" s="2" t="s">
        <v>317</v>
      </c>
      <c r="C238" s="2" t="s">
        <v>89</v>
      </c>
      <c r="D238" s="13" t="s">
        <v>88</v>
      </c>
    </row>
    <row r="239" spans="1:4" ht="13.5" thickBot="1" x14ac:dyDescent="0.25">
      <c r="A239" s="6" t="s">
        <v>81</v>
      </c>
      <c r="B239" s="7" t="s">
        <v>317</v>
      </c>
      <c r="C239" s="7" t="s">
        <v>306</v>
      </c>
      <c r="D239" s="8" t="s">
        <v>305</v>
      </c>
    </row>
    <row r="240" spans="1:4" ht="13.5" thickBot="1" x14ac:dyDescent="0.25">
      <c r="A240" s="9" t="s">
        <v>17</v>
      </c>
      <c r="B240" s="10" t="s">
        <v>13</v>
      </c>
      <c r="C240" s="10" t="s">
        <v>12</v>
      </c>
      <c r="D240" s="11" t="s">
        <v>11</v>
      </c>
    </row>
    <row r="241" spans="1:4" ht="13.5" thickBot="1" x14ac:dyDescent="0.25">
      <c r="A241" s="9" t="s">
        <v>186</v>
      </c>
      <c r="B241" s="10" t="s">
        <v>92</v>
      </c>
      <c r="C241" s="10" t="s">
        <v>184</v>
      </c>
      <c r="D241" s="11" t="s">
        <v>183</v>
      </c>
    </row>
    <row r="242" spans="1:4" ht="13.5" thickBot="1" x14ac:dyDescent="0.25">
      <c r="A242" s="9" t="s">
        <v>185</v>
      </c>
      <c r="B242" s="10" t="s">
        <v>92</v>
      </c>
      <c r="C242" s="10" t="s">
        <v>184</v>
      </c>
      <c r="D242" s="11" t="s">
        <v>183</v>
      </c>
    </row>
    <row r="243" spans="1:4" ht="13.5" thickBot="1" x14ac:dyDescent="0.25">
      <c r="A243" s="9" t="s">
        <v>15</v>
      </c>
      <c r="B243" s="10" t="s">
        <v>13</v>
      </c>
      <c r="C243" s="10" t="s">
        <v>12</v>
      </c>
      <c r="D243" s="11" t="s">
        <v>11</v>
      </c>
    </row>
    <row r="244" spans="1:4" x14ac:dyDescent="0.2">
      <c r="A244" s="3" t="s">
        <v>28</v>
      </c>
      <c r="B244" s="4" t="s">
        <v>13</v>
      </c>
      <c r="C244" s="4" t="s">
        <v>27</v>
      </c>
      <c r="D244" s="5" t="s">
        <v>26</v>
      </c>
    </row>
    <row r="245" spans="1:4" x14ac:dyDescent="0.2">
      <c r="A245" s="12" t="s">
        <v>28</v>
      </c>
      <c r="B245" s="2" t="s">
        <v>13</v>
      </c>
      <c r="C245" s="2" t="s">
        <v>45</v>
      </c>
      <c r="D245" s="13" t="s">
        <v>44</v>
      </c>
    </row>
    <row r="246" spans="1:4" ht="13.5" thickBot="1" x14ac:dyDescent="0.25">
      <c r="A246" s="6" t="s">
        <v>28</v>
      </c>
      <c r="B246" s="7" t="s">
        <v>13</v>
      </c>
      <c r="C246" s="7" t="s">
        <v>55</v>
      </c>
      <c r="D246" s="8" t="s">
        <v>54</v>
      </c>
    </row>
    <row r="247" spans="1:4" ht="13.5" thickBot="1" x14ac:dyDescent="0.25">
      <c r="A247" s="9" t="s">
        <v>300</v>
      </c>
      <c r="B247" s="10" t="s">
        <v>234</v>
      </c>
      <c r="C247" s="10" t="s">
        <v>298</v>
      </c>
      <c r="D247" s="11" t="s">
        <v>297</v>
      </c>
    </row>
  </sheetData>
  <sortState ref="A3:D247">
    <sortCondition ref="A3:A247"/>
  </sortState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29" sqref="A29"/>
    </sheetView>
  </sheetViews>
  <sheetFormatPr baseColWidth="10" defaultRowHeight="12.75" x14ac:dyDescent="0.2"/>
  <cols>
    <col min="1" max="1" width="53.85546875" bestFit="1" customWidth="1"/>
    <col min="2" max="2" width="16.7109375" customWidth="1"/>
    <col min="3" max="3" width="14.7109375" customWidth="1"/>
    <col min="4" max="4" width="16.140625" customWidth="1"/>
  </cols>
  <sheetData>
    <row r="1" spans="1:4" ht="13.5" thickBot="1" x14ac:dyDescent="0.25"/>
    <row r="2" spans="1:4" ht="19.5" thickBot="1" x14ac:dyDescent="0.3">
      <c r="A2" s="141" t="s">
        <v>422</v>
      </c>
      <c r="B2" s="142"/>
      <c r="C2" s="142"/>
      <c r="D2" s="143"/>
    </row>
    <row r="3" spans="1:4" ht="13.5" thickBot="1" x14ac:dyDescent="0.25"/>
    <row r="4" spans="1:4" ht="45.75" thickBot="1" x14ac:dyDescent="0.25">
      <c r="A4" s="62" t="s">
        <v>403</v>
      </c>
      <c r="B4" s="62" t="s">
        <v>459</v>
      </c>
      <c r="C4" s="62" t="s">
        <v>404</v>
      </c>
      <c r="D4" s="62" t="s">
        <v>405</v>
      </c>
    </row>
    <row r="5" spans="1:4" ht="15.75" thickBot="1" x14ac:dyDescent="0.3">
      <c r="A5" s="63" t="s">
        <v>406</v>
      </c>
      <c r="B5" s="64">
        <v>7</v>
      </c>
      <c r="C5" s="64">
        <v>7</v>
      </c>
      <c r="D5" s="65">
        <f>+B5/C5</f>
        <v>1</v>
      </c>
    </row>
    <row r="6" spans="1:4" ht="15.75" thickBot="1" x14ac:dyDescent="0.3">
      <c r="A6" s="66" t="s">
        <v>407</v>
      </c>
      <c r="B6" s="67">
        <v>25</v>
      </c>
      <c r="C6" s="67">
        <v>29</v>
      </c>
      <c r="D6" s="65">
        <f t="shared" ref="D6:D14" si="0">+B6/C6</f>
        <v>0.86206896551724133</v>
      </c>
    </row>
    <row r="7" spans="1:4" ht="15.75" thickBot="1" x14ac:dyDescent="0.3">
      <c r="A7" s="66" t="s">
        <v>408</v>
      </c>
      <c r="B7" s="67">
        <v>6</v>
      </c>
      <c r="C7" s="67">
        <v>8</v>
      </c>
      <c r="D7" s="65">
        <f t="shared" si="0"/>
        <v>0.75</v>
      </c>
    </row>
    <row r="8" spans="1:4" ht="15.75" thickBot="1" x14ac:dyDescent="0.3">
      <c r="A8" s="66" t="s">
        <v>409</v>
      </c>
      <c r="B8" s="67">
        <v>9</v>
      </c>
      <c r="C8" s="67">
        <v>12</v>
      </c>
      <c r="D8" s="65">
        <f t="shared" si="0"/>
        <v>0.75</v>
      </c>
    </row>
    <row r="9" spans="1:4" ht="15.75" thickBot="1" x14ac:dyDescent="0.3">
      <c r="A9" s="66" t="s">
        <v>410</v>
      </c>
      <c r="B9" s="67">
        <v>2</v>
      </c>
      <c r="C9" s="67">
        <v>3</v>
      </c>
      <c r="D9" s="65">
        <f t="shared" si="0"/>
        <v>0.66666666666666663</v>
      </c>
    </row>
    <row r="10" spans="1:4" ht="15.75" thickBot="1" x14ac:dyDescent="0.3">
      <c r="A10" s="66" t="s">
        <v>411</v>
      </c>
      <c r="B10" s="67">
        <v>2</v>
      </c>
      <c r="C10" s="67">
        <v>2</v>
      </c>
      <c r="D10" s="65">
        <f t="shared" si="0"/>
        <v>1</v>
      </c>
    </row>
    <row r="11" spans="1:4" ht="15.75" thickBot="1" x14ac:dyDescent="0.3">
      <c r="A11" s="66" t="s">
        <v>412</v>
      </c>
      <c r="B11" s="67">
        <v>47</v>
      </c>
      <c r="C11" s="67">
        <v>54</v>
      </c>
      <c r="D11" s="65">
        <f t="shared" si="0"/>
        <v>0.87037037037037035</v>
      </c>
    </row>
    <row r="12" spans="1:4" ht="15.75" thickBot="1" x14ac:dyDescent="0.3">
      <c r="A12" s="66" t="s">
        <v>413</v>
      </c>
      <c r="B12" s="67">
        <v>33</v>
      </c>
      <c r="C12" s="67">
        <v>34</v>
      </c>
      <c r="D12" s="65">
        <f t="shared" si="0"/>
        <v>0.97058823529411764</v>
      </c>
    </row>
    <row r="13" spans="1:4" ht="22.5" customHeight="1" thickBot="1" x14ac:dyDescent="0.3">
      <c r="A13" s="68" t="s">
        <v>414</v>
      </c>
      <c r="B13" s="69">
        <v>15</v>
      </c>
      <c r="C13" s="69">
        <v>17</v>
      </c>
      <c r="D13" s="65">
        <f t="shared" si="0"/>
        <v>0.88235294117647056</v>
      </c>
    </row>
    <row r="14" spans="1:4" ht="15.75" thickBot="1" x14ac:dyDescent="0.3">
      <c r="A14" s="70" t="s">
        <v>415</v>
      </c>
      <c r="B14" s="71">
        <f>SUM(B5:B13)</f>
        <v>146</v>
      </c>
      <c r="C14" s="71">
        <f>SUM(C5:C13)</f>
        <v>166</v>
      </c>
      <c r="D14" s="72">
        <f t="shared" si="0"/>
        <v>0.87951807228915657</v>
      </c>
    </row>
    <row r="16" spans="1:4" ht="13.5" thickBot="1" x14ac:dyDescent="0.25"/>
    <row r="17" spans="1:9" ht="60" customHeight="1" thickBot="1" x14ac:dyDescent="0.25">
      <c r="A17" s="144" t="s">
        <v>456</v>
      </c>
      <c r="B17" s="145"/>
      <c r="C17" s="145"/>
      <c r="D17" s="146"/>
    </row>
    <row r="19" spans="1:9" x14ac:dyDescent="0.2">
      <c r="A19" s="139" t="s">
        <v>418</v>
      </c>
      <c r="B19" s="140"/>
      <c r="C19" s="140"/>
      <c r="D19" s="140"/>
    </row>
    <row r="20" spans="1:9" x14ac:dyDescent="0.2">
      <c r="A20" s="139" t="s">
        <v>416</v>
      </c>
      <c r="B20" s="140"/>
      <c r="C20" s="140"/>
      <c r="D20" s="140"/>
    </row>
    <row r="21" spans="1:9" x14ac:dyDescent="0.2">
      <c r="A21" s="139" t="s">
        <v>419</v>
      </c>
      <c r="B21" s="140"/>
      <c r="C21" s="140"/>
      <c r="D21" s="140"/>
    </row>
    <row r="22" spans="1:9" x14ac:dyDescent="0.2">
      <c r="A22" s="139" t="s">
        <v>417</v>
      </c>
      <c r="B22" s="140"/>
      <c r="C22" s="140"/>
      <c r="D22" s="140"/>
    </row>
    <row r="23" spans="1:9" ht="15" x14ac:dyDescent="0.25">
      <c r="A23" s="73" t="s">
        <v>454</v>
      </c>
      <c r="B23" s="73"/>
      <c r="C23" s="74"/>
      <c r="D23" s="75"/>
    </row>
    <row r="24" spans="1:9" ht="15" x14ac:dyDescent="0.2">
      <c r="A24" s="76" t="s">
        <v>455</v>
      </c>
      <c r="B24" s="77"/>
      <c r="C24" s="77"/>
      <c r="D24" s="77"/>
      <c r="E24" s="78"/>
      <c r="F24" s="78"/>
      <c r="G24" s="78"/>
      <c r="H24" s="78"/>
      <c r="I24" s="78"/>
    </row>
    <row r="25" spans="1:9" x14ac:dyDescent="0.2">
      <c r="A25" s="139" t="s">
        <v>421</v>
      </c>
      <c r="B25" s="140"/>
      <c r="C25" s="140"/>
      <c r="D25" s="140"/>
    </row>
    <row r="26" spans="1:9" x14ac:dyDescent="0.2">
      <c r="A26" s="139" t="s">
        <v>420</v>
      </c>
      <c r="B26" s="140"/>
      <c r="C26" s="140"/>
      <c r="D26" s="140"/>
    </row>
    <row r="27" spans="1:9" ht="15" x14ac:dyDescent="0.25">
      <c r="A27" s="73"/>
      <c r="B27" s="73"/>
      <c r="C27" s="74"/>
      <c r="D27" s="75"/>
    </row>
    <row r="28" spans="1:9" ht="15" x14ac:dyDescent="0.25">
      <c r="A28" s="79" t="s">
        <v>423</v>
      </c>
      <c r="B28" s="73"/>
      <c r="C28" s="74"/>
      <c r="D28" s="75"/>
    </row>
  </sheetData>
  <mergeCells count="8">
    <mergeCell ref="A26:D26"/>
    <mergeCell ref="A21:D21"/>
    <mergeCell ref="A2:D2"/>
    <mergeCell ref="A17:D17"/>
    <mergeCell ref="A19:D19"/>
    <mergeCell ref="A20:D20"/>
    <mergeCell ref="A22:D22"/>
    <mergeCell ref="A25:D2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2"/>
  <sheetViews>
    <sheetView zoomScale="90" zoomScaleNormal="90" workbookViewId="0">
      <selection activeCell="S18" sqref="S18"/>
    </sheetView>
  </sheetViews>
  <sheetFormatPr baseColWidth="10" defaultRowHeight="12.75" x14ac:dyDescent="0.2"/>
  <cols>
    <col min="2" max="2" width="29" customWidth="1"/>
    <col min="3" max="3" width="14.28515625" customWidth="1"/>
    <col min="4" max="4" width="15.7109375" customWidth="1"/>
    <col min="5" max="5" width="16" customWidth="1"/>
    <col min="6" max="6" width="11.7109375" customWidth="1"/>
  </cols>
  <sheetData>
    <row r="3" spans="2:7" ht="13.5" thickBot="1" x14ac:dyDescent="0.25"/>
    <row r="4" spans="2:7" x14ac:dyDescent="0.2">
      <c r="B4" s="147" t="s">
        <v>438</v>
      </c>
      <c r="C4" s="148"/>
      <c r="D4" s="148"/>
      <c r="E4" s="148"/>
      <c r="F4" s="149"/>
    </row>
    <row r="5" spans="2:7" ht="21" customHeight="1" thickBot="1" x14ac:dyDescent="0.25">
      <c r="B5" s="150"/>
      <c r="C5" s="151"/>
      <c r="D5" s="152"/>
      <c r="E5" s="151"/>
      <c r="F5" s="153"/>
    </row>
    <row r="6" spans="2:7" ht="26.25" thickBot="1" x14ac:dyDescent="0.25">
      <c r="B6" s="80" t="s">
        <v>424</v>
      </c>
      <c r="C6" s="81" t="s">
        <v>436</v>
      </c>
      <c r="D6" s="80" t="s">
        <v>437</v>
      </c>
      <c r="E6" s="80" t="s">
        <v>457</v>
      </c>
      <c r="F6" s="82" t="s">
        <v>458</v>
      </c>
    </row>
    <row r="7" spans="2:7" x14ac:dyDescent="0.2">
      <c r="B7" s="83" t="s">
        <v>425</v>
      </c>
      <c r="C7" s="84">
        <v>1426506.9633316994</v>
      </c>
      <c r="D7" s="85">
        <v>1205316.8642153372</v>
      </c>
      <c r="E7" s="86">
        <f>+D7/D$20</f>
        <v>7.4093373947108535E-2</v>
      </c>
      <c r="F7" s="87">
        <f>+D7/C7-1</f>
        <v>-0.15505714644375679</v>
      </c>
    </row>
    <row r="8" spans="2:7" x14ac:dyDescent="0.2">
      <c r="B8" s="88" t="s">
        <v>351</v>
      </c>
      <c r="C8" s="89">
        <v>113286.85807573116</v>
      </c>
      <c r="D8" s="21">
        <v>64202.583438691334</v>
      </c>
      <c r="E8" s="90">
        <f t="shared" ref="E8:E20" si="0">+D8/D$20</f>
        <v>3.9466684357645637E-3</v>
      </c>
      <c r="F8" s="91">
        <f t="shared" ref="F8:F22" si="1">+D8/C8-1</f>
        <v>-0.43327421618690731</v>
      </c>
    </row>
    <row r="9" spans="2:7" x14ac:dyDescent="0.2">
      <c r="B9" s="88" t="s">
        <v>426</v>
      </c>
      <c r="C9" s="89">
        <v>1804686.4308444958</v>
      </c>
      <c r="D9" s="21">
        <v>1532031.2814118215</v>
      </c>
      <c r="E9" s="90">
        <f t="shared" si="0"/>
        <v>9.4177199375876403E-2</v>
      </c>
      <c r="F9" s="91">
        <f t="shared" si="1"/>
        <v>-0.1510817307498048</v>
      </c>
    </row>
    <row r="10" spans="2:7" x14ac:dyDescent="0.2">
      <c r="B10" s="88" t="s">
        <v>427</v>
      </c>
      <c r="C10" s="89">
        <v>2601144.3818056658</v>
      </c>
      <c r="D10" s="21">
        <v>2269254.3634063816</v>
      </c>
      <c r="E10" s="90">
        <f t="shared" si="0"/>
        <v>0.13949585965382968</v>
      </c>
      <c r="F10" s="91">
        <f t="shared" si="1"/>
        <v>-0.12759384704700338</v>
      </c>
    </row>
    <row r="11" spans="2:7" x14ac:dyDescent="0.2">
      <c r="B11" s="88" t="s">
        <v>428</v>
      </c>
      <c r="C11" s="89">
        <v>790355.01659314253</v>
      </c>
      <c r="D11" s="21">
        <v>832954.00280591368</v>
      </c>
      <c r="E11" s="90">
        <f t="shared" si="0"/>
        <v>5.1203442217509242E-2</v>
      </c>
      <c r="F11" s="91">
        <f t="shared" si="1"/>
        <v>5.3898545993161129E-2</v>
      </c>
    </row>
    <row r="12" spans="2:7" x14ac:dyDescent="0.2">
      <c r="B12" s="88" t="s">
        <v>429</v>
      </c>
      <c r="C12" s="89">
        <v>3152978.3605118026</v>
      </c>
      <c r="D12" s="21">
        <v>3508962.525975591</v>
      </c>
      <c r="E12" s="92">
        <f t="shared" si="0"/>
        <v>0.21570333936442049</v>
      </c>
      <c r="F12" s="93">
        <f t="shared" si="1"/>
        <v>0.11290409408518864</v>
      </c>
      <c r="G12" s="124"/>
    </row>
    <row r="13" spans="2:7" x14ac:dyDescent="0.2">
      <c r="B13" s="88" t="s">
        <v>430</v>
      </c>
      <c r="C13" s="89">
        <v>511252.78226154222</v>
      </c>
      <c r="D13" s="21">
        <v>625110.69019359234</v>
      </c>
      <c r="E13" s="92">
        <f t="shared" si="0"/>
        <v>3.842687470983084E-2</v>
      </c>
      <c r="F13" s="93">
        <f t="shared" si="1"/>
        <v>0.22270374241954483</v>
      </c>
    </row>
    <row r="14" spans="2:7" ht="13.5" thickBot="1" x14ac:dyDescent="0.25">
      <c r="B14" s="94" t="s">
        <v>431</v>
      </c>
      <c r="C14" s="95">
        <v>3069939.4294436541</v>
      </c>
      <c r="D14" s="96">
        <v>2569125.0600885735</v>
      </c>
      <c r="E14" s="97">
        <f t="shared" si="0"/>
        <v>0.15792954487362276</v>
      </c>
      <c r="F14" s="98">
        <f t="shared" si="1"/>
        <v>-0.16313493502568555</v>
      </c>
    </row>
    <row r="15" spans="2:7" ht="13.5" thickBot="1" x14ac:dyDescent="0.25">
      <c r="B15" s="99" t="s">
        <v>353</v>
      </c>
      <c r="C15" s="100">
        <v>13470150.222867733</v>
      </c>
      <c r="D15" s="101">
        <v>12606957.371535901</v>
      </c>
      <c r="E15" s="102">
        <f t="shared" si="0"/>
        <v>0.77497630257796246</v>
      </c>
      <c r="F15" s="103">
        <f t="shared" si="1"/>
        <v>-6.4081902358180343E-2</v>
      </c>
    </row>
    <row r="16" spans="2:7" x14ac:dyDescent="0.2">
      <c r="B16" s="104" t="s">
        <v>432</v>
      </c>
      <c r="C16" s="105">
        <v>1545328.3620010337</v>
      </c>
      <c r="D16" s="30">
        <v>1417904.3796738989</v>
      </c>
      <c r="E16" s="106">
        <f t="shared" si="0"/>
        <v>8.7161577626156922E-2</v>
      </c>
      <c r="F16" s="107">
        <f t="shared" si="1"/>
        <v>-8.245754459727539E-2</v>
      </c>
      <c r="G16" s="23"/>
    </row>
    <row r="17" spans="2:7" x14ac:dyDescent="0.2">
      <c r="B17" s="88" t="s">
        <v>341</v>
      </c>
      <c r="C17" s="89">
        <v>1863072.8212935957</v>
      </c>
      <c r="D17" s="21">
        <v>1729375.3398261715</v>
      </c>
      <c r="E17" s="92">
        <f t="shared" si="0"/>
        <v>0.10630835554770458</v>
      </c>
      <c r="F17" s="93">
        <f t="shared" si="1"/>
        <v>-7.1761811958908517E-2</v>
      </c>
      <c r="G17" s="23"/>
    </row>
    <row r="18" spans="2:7" ht="13.5" thickBot="1" x14ac:dyDescent="0.25">
      <c r="B18" s="94" t="s">
        <v>354</v>
      </c>
      <c r="C18" s="95">
        <v>632983.99667333602</v>
      </c>
      <c r="D18" s="96">
        <v>513302.09641891794</v>
      </c>
      <c r="E18" s="97">
        <f t="shared" si="0"/>
        <v>3.155376424817611E-2</v>
      </c>
      <c r="F18" s="98">
        <f t="shared" si="1"/>
        <v>-0.18907571263003398</v>
      </c>
    </row>
    <row r="19" spans="2:7" ht="13.5" thickBot="1" x14ac:dyDescent="0.25">
      <c r="B19" s="99" t="s">
        <v>355</v>
      </c>
      <c r="C19" s="100">
        <v>4041385.1799679659</v>
      </c>
      <c r="D19" s="101">
        <v>3660581.8159189885</v>
      </c>
      <c r="E19" s="102">
        <f t="shared" si="0"/>
        <v>0.22502369742203762</v>
      </c>
      <c r="F19" s="103">
        <f t="shared" si="1"/>
        <v>-9.4225951521897722E-2</v>
      </c>
    </row>
    <row r="20" spans="2:7" ht="13.5" thickBot="1" x14ac:dyDescent="0.25">
      <c r="B20" s="108" t="s">
        <v>433</v>
      </c>
      <c r="C20" s="109">
        <v>17511535.402835701</v>
      </c>
      <c r="D20" s="110">
        <v>16267539.187454889</v>
      </c>
      <c r="E20" s="111">
        <f t="shared" si="0"/>
        <v>1</v>
      </c>
      <c r="F20" s="112">
        <f t="shared" si="1"/>
        <v>-7.1038671753441363E-2</v>
      </c>
    </row>
    <row r="21" spans="2:7" x14ac:dyDescent="0.2">
      <c r="B21" s="83" t="s">
        <v>434</v>
      </c>
      <c r="C21" s="84">
        <v>248898</v>
      </c>
      <c r="D21" s="85">
        <v>275252</v>
      </c>
      <c r="E21" s="113"/>
      <c r="F21" s="107">
        <f t="shared" si="1"/>
        <v>0.10588273107859436</v>
      </c>
    </row>
    <row r="22" spans="2:7" ht="16.5" customHeight="1" thickBot="1" x14ac:dyDescent="0.25">
      <c r="B22" s="114" t="s">
        <v>435</v>
      </c>
      <c r="C22" s="115">
        <v>169</v>
      </c>
      <c r="D22" s="33">
        <v>184</v>
      </c>
      <c r="E22" s="116"/>
      <c r="F22" s="117">
        <f t="shared" si="1"/>
        <v>8.8757396449704151E-2</v>
      </c>
    </row>
  </sheetData>
  <mergeCells count="1">
    <mergeCell ref="B4:F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K33" sqref="K33"/>
    </sheetView>
  </sheetViews>
  <sheetFormatPr baseColWidth="10" defaultRowHeight="12.75" x14ac:dyDescent="0.2"/>
  <cols>
    <col min="1" max="1" width="33.5703125" customWidth="1"/>
    <col min="2" max="6" width="13" bestFit="1" customWidth="1"/>
    <col min="7" max="7" width="11.85546875" bestFit="1" customWidth="1"/>
    <col min="8" max="16" width="13" bestFit="1" customWidth="1"/>
    <col min="17" max="18" width="11.85546875" bestFit="1" customWidth="1"/>
    <col min="19" max="19" width="0" hidden="1" customWidth="1"/>
    <col min="20" max="20" width="11.85546875" bestFit="1" customWidth="1"/>
    <col min="21" max="21" width="13" hidden="1" customWidth="1"/>
  </cols>
  <sheetData>
    <row r="1" spans="1:21" ht="13.5" thickBot="1" x14ac:dyDescent="0.25"/>
    <row r="2" spans="1:21" ht="15" x14ac:dyDescent="0.2">
      <c r="A2" s="157" t="s">
        <v>345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9"/>
      <c r="U2" s="118"/>
    </row>
    <row r="3" spans="1:21" ht="15.75" thickBot="1" x14ac:dyDescent="0.25">
      <c r="A3" s="154" t="s">
        <v>369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6"/>
      <c r="U3" s="119"/>
    </row>
    <row r="4" spans="1:21" ht="25.5" customHeight="1" x14ac:dyDescent="0.2">
      <c r="A4" s="14" t="s">
        <v>346</v>
      </c>
      <c r="B4" s="15" t="s">
        <v>241</v>
      </c>
      <c r="C4" s="15" t="s">
        <v>347</v>
      </c>
      <c r="D4" s="15" t="s">
        <v>348</v>
      </c>
      <c r="E4" s="15" t="s">
        <v>241</v>
      </c>
      <c r="F4" s="15" t="s">
        <v>241</v>
      </c>
      <c r="G4" s="15" t="s">
        <v>260</v>
      </c>
      <c r="H4" s="15" t="s">
        <v>297</v>
      </c>
      <c r="I4" s="15" t="s">
        <v>241</v>
      </c>
      <c r="J4" s="15" t="s">
        <v>313</v>
      </c>
      <c r="K4" s="15" t="s">
        <v>232</v>
      </c>
      <c r="L4" s="15" t="s">
        <v>241</v>
      </c>
      <c r="M4" s="15" t="s">
        <v>229</v>
      </c>
      <c r="N4" s="15" t="s">
        <v>297</v>
      </c>
      <c r="O4" s="15" t="s">
        <v>297</v>
      </c>
      <c r="P4" s="15" t="s">
        <v>313</v>
      </c>
      <c r="Q4" s="15" t="s">
        <v>229</v>
      </c>
      <c r="R4" s="16" t="s">
        <v>260</v>
      </c>
      <c r="S4" s="16" t="s">
        <v>260</v>
      </c>
      <c r="T4" s="16" t="s">
        <v>297</v>
      </c>
      <c r="U4" s="16" t="s">
        <v>439</v>
      </c>
    </row>
    <row r="5" spans="1:21" x14ac:dyDescent="0.2">
      <c r="A5" s="17" t="s">
        <v>349</v>
      </c>
      <c r="B5" s="18" t="s">
        <v>243</v>
      </c>
      <c r="C5" s="18" t="s">
        <v>236</v>
      </c>
      <c r="D5" s="18" t="s">
        <v>235</v>
      </c>
      <c r="E5" s="18" t="s">
        <v>245</v>
      </c>
      <c r="F5" s="18" t="s">
        <v>239</v>
      </c>
      <c r="G5" s="18" t="s">
        <v>262</v>
      </c>
      <c r="H5" s="18" t="s">
        <v>301</v>
      </c>
      <c r="I5" s="18" t="s">
        <v>246</v>
      </c>
      <c r="J5" s="18" t="s">
        <v>228</v>
      </c>
      <c r="K5" s="18" t="s">
        <v>224</v>
      </c>
      <c r="L5" s="18" t="s">
        <v>244</v>
      </c>
      <c r="M5" s="18" t="s">
        <v>231</v>
      </c>
      <c r="N5" s="18" t="s">
        <v>299</v>
      </c>
      <c r="O5" s="18" t="s">
        <v>302</v>
      </c>
      <c r="P5" s="18" t="s">
        <v>252</v>
      </c>
      <c r="Q5" s="18" t="s">
        <v>146</v>
      </c>
      <c r="R5" s="19" t="s">
        <v>263</v>
      </c>
      <c r="S5" s="19" t="s">
        <v>368</v>
      </c>
      <c r="T5" s="19" t="s">
        <v>300</v>
      </c>
      <c r="U5" s="19"/>
    </row>
    <row r="6" spans="1:21" x14ac:dyDescent="0.2">
      <c r="A6" s="20" t="s">
        <v>350</v>
      </c>
      <c r="B6" s="21">
        <v>1315601</v>
      </c>
      <c r="C6" s="21">
        <v>1522112</v>
      </c>
      <c r="D6" s="21">
        <v>1230472</v>
      </c>
      <c r="E6" s="21">
        <v>303461</v>
      </c>
      <c r="F6" s="21">
        <v>3202205</v>
      </c>
      <c r="G6" s="21">
        <v>852646</v>
      </c>
      <c r="H6" s="21">
        <v>303768</v>
      </c>
      <c r="I6" s="21">
        <v>1376041</v>
      </c>
      <c r="J6" s="21">
        <v>1693357</v>
      </c>
      <c r="K6" s="21">
        <v>1007247</v>
      </c>
      <c r="L6" s="21">
        <v>524352</v>
      </c>
      <c r="M6" s="21">
        <v>828735</v>
      </c>
      <c r="N6" s="21">
        <v>316288</v>
      </c>
      <c r="O6" s="21">
        <v>473027</v>
      </c>
      <c r="P6" s="21">
        <v>1971205</v>
      </c>
      <c r="Q6" s="21">
        <v>403108</v>
      </c>
      <c r="R6" s="22">
        <v>852646</v>
      </c>
      <c r="S6" s="22">
        <v>852646</v>
      </c>
      <c r="T6" s="22">
        <v>87744</v>
      </c>
      <c r="U6" s="22">
        <f>+(B6*B$20+C6*C$20+D6*D$20+E6*E$20+F6*F$20+G6*G$20+H6*H$20+I6*I$20+J6*J$20+K6*K$20+L6*L$20+M6*M$20+N6*N$20+O6*O$20+P6*P$20+Q6*Q$20+R6*R$20+T6*T$20)/U$20</f>
        <v>1205316.8642153372</v>
      </c>
    </row>
    <row r="7" spans="1:21" x14ac:dyDescent="0.2">
      <c r="A7" s="20" t="s">
        <v>351</v>
      </c>
      <c r="B7" s="21">
        <v>53125</v>
      </c>
      <c r="C7" s="21">
        <v>77476</v>
      </c>
      <c r="D7" s="21">
        <v>66056.666666666672</v>
      </c>
      <c r="E7" s="21">
        <v>76803</v>
      </c>
      <c r="F7" s="21">
        <v>59693</v>
      </c>
      <c r="G7" s="21">
        <v>37366</v>
      </c>
      <c r="H7" s="21">
        <v>98392</v>
      </c>
      <c r="I7" s="21">
        <v>27249</v>
      </c>
      <c r="J7" s="21">
        <v>111045</v>
      </c>
      <c r="K7" s="21">
        <v>291383</v>
      </c>
      <c r="L7" s="21">
        <v>44147</v>
      </c>
      <c r="M7" s="21">
        <v>73277</v>
      </c>
      <c r="N7" s="21">
        <v>103136</v>
      </c>
      <c r="O7" s="21">
        <v>155536</v>
      </c>
      <c r="P7" s="21">
        <v>111045</v>
      </c>
      <c r="Q7" s="21">
        <v>53967</v>
      </c>
      <c r="R7" s="22">
        <v>45174</v>
      </c>
      <c r="S7" s="22">
        <v>45174</v>
      </c>
      <c r="T7" s="22">
        <v>28775</v>
      </c>
      <c r="U7" s="22">
        <f t="shared" ref="U7:U19" si="0">+(B7*B$20+C7*C$20+D7*D$20+E7*E$20+F7*F$20+G7*G$20+H7*H$20+I7*I$20+J7*J$20+K7*K$20+L7*L$20+M7*M$20+N7*N$20+O7*O$20+P7*P$20+Q7*Q$20+R7*R$20+T7*T$20)/U$20</f>
        <v>64202.583438691334</v>
      </c>
    </row>
    <row r="8" spans="1:21" x14ac:dyDescent="0.2">
      <c r="A8" s="20" t="s">
        <v>352</v>
      </c>
      <c r="B8" s="21">
        <v>1732723</v>
      </c>
      <c r="C8" s="21">
        <v>1261098.5</v>
      </c>
      <c r="D8" s="21">
        <v>1434444.6666666667</v>
      </c>
      <c r="E8" s="21">
        <v>2366335</v>
      </c>
      <c r="F8" s="21">
        <v>4260819</v>
      </c>
      <c r="G8" s="21">
        <v>186211</v>
      </c>
      <c r="H8" s="21">
        <v>341103</v>
      </c>
      <c r="I8" s="21">
        <v>1090003</v>
      </c>
      <c r="J8" s="21">
        <v>1174032</v>
      </c>
      <c r="K8" s="21">
        <v>316027</v>
      </c>
      <c r="L8" s="21">
        <v>3327439</v>
      </c>
      <c r="M8" s="21">
        <v>187827</v>
      </c>
      <c r="N8" s="21">
        <v>337854</v>
      </c>
      <c r="O8" s="21">
        <v>538400</v>
      </c>
      <c r="P8" s="21">
        <v>1366669</v>
      </c>
      <c r="Q8" s="21">
        <v>138696</v>
      </c>
      <c r="R8" s="22">
        <v>143531</v>
      </c>
      <c r="S8" s="22">
        <v>143531</v>
      </c>
      <c r="T8" s="22">
        <v>98075</v>
      </c>
      <c r="U8" s="22">
        <f t="shared" si="0"/>
        <v>1532031.2814118215</v>
      </c>
    </row>
    <row r="9" spans="1:21" x14ac:dyDescent="0.2">
      <c r="A9" s="20" t="s">
        <v>335</v>
      </c>
      <c r="B9" s="21">
        <v>3028636</v>
      </c>
      <c r="C9" s="21">
        <v>2087127</v>
      </c>
      <c r="D9" s="21">
        <v>2624333.3333333335</v>
      </c>
      <c r="E9" s="21">
        <v>2816765</v>
      </c>
      <c r="F9" s="21">
        <v>3464965</v>
      </c>
      <c r="G9" s="21">
        <v>870759</v>
      </c>
      <c r="H9" s="21">
        <v>1834956</v>
      </c>
      <c r="I9" s="21">
        <v>1781461</v>
      </c>
      <c r="J9" s="21">
        <v>670493</v>
      </c>
      <c r="K9" s="21">
        <v>2191936</v>
      </c>
      <c r="L9" s="21">
        <v>3761084</v>
      </c>
      <c r="M9" s="21">
        <v>1186980</v>
      </c>
      <c r="N9" s="21">
        <v>3468159</v>
      </c>
      <c r="O9" s="21">
        <v>3691613</v>
      </c>
      <c r="P9" s="21">
        <v>2091768</v>
      </c>
      <c r="Q9" s="21">
        <v>606905</v>
      </c>
      <c r="R9" s="22">
        <v>519734</v>
      </c>
      <c r="S9" s="22">
        <v>519734</v>
      </c>
      <c r="T9" s="22">
        <v>934658</v>
      </c>
      <c r="U9" s="22">
        <f t="shared" si="0"/>
        <v>2269254.3634063816</v>
      </c>
    </row>
    <row r="10" spans="1:21" x14ac:dyDescent="0.2">
      <c r="A10" s="20" t="s">
        <v>336</v>
      </c>
      <c r="B10" s="21">
        <v>521455</v>
      </c>
      <c r="C10" s="21">
        <v>1183104</v>
      </c>
      <c r="D10" s="21">
        <v>1005535.3333333334</v>
      </c>
      <c r="E10" s="21">
        <v>626762</v>
      </c>
      <c r="F10" s="21">
        <v>1702715</v>
      </c>
      <c r="G10" s="21">
        <v>170403</v>
      </c>
      <c r="H10" s="21">
        <v>65433</v>
      </c>
      <c r="I10" s="21">
        <v>412482</v>
      </c>
      <c r="J10" s="21">
        <v>185570</v>
      </c>
      <c r="K10" s="21">
        <v>1037489</v>
      </c>
      <c r="L10" s="21">
        <v>1478271</v>
      </c>
      <c r="M10" s="21">
        <v>79567</v>
      </c>
      <c r="N10" s="21">
        <v>67997</v>
      </c>
      <c r="O10" s="21">
        <v>103833</v>
      </c>
      <c r="P10" s="21">
        <v>216018</v>
      </c>
      <c r="Q10" s="21">
        <v>68129</v>
      </c>
      <c r="R10" s="22">
        <v>111890</v>
      </c>
      <c r="S10" s="22">
        <v>111890</v>
      </c>
      <c r="T10" s="22">
        <v>19051</v>
      </c>
      <c r="U10" s="22">
        <f t="shared" si="0"/>
        <v>832954.00280591368</v>
      </c>
    </row>
    <row r="11" spans="1:21" x14ac:dyDescent="0.2">
      <c r="A11" s="20" t="s">
        <v>337</v>
      </c>
      <c r="B11" s="21">
        <v>3455723</v>
      </c>
      <c r="C11" s="21">
        <v>3589946.5</v>
      </c>
      <c r="D11" s="21">
        <v>3723533.3333333335</v>
      </c>
      <c r="E11" s="21">
        <v>3852934</v>
      </c>
      <c r="F11" s="21">
        <v>8369948</v>
      </c>
      <c r="G11" s="21">
        <v>912391</v>
      </c>
      <c r="H11" s="21">
        <v>1492183</v>
      </c>
      <c r="I11" s="21">
        <v>1077543</v>
      </c>
      <c r="J11" s="21">
        <v>1109947</v>
      </c>
      <c r="K11" s="21">
        <v>3720217</v>
      </c>
      <c r="L11" s="21">
        <v>7670619</v>
      </c>
      <c r="M11" s="21">
        <v>1004960</v>
      </c>
      <c r="N11" s="21">
        <v>3297676</v>
      </c>
      <c r="O11" s="21">
        <v>4233307</v>
      </c>
      <c r="P11" s="21">
        <v>1292069</v>
      </c>
      <c r="Q11" s="21">
        <v>595321</v>
      </c>
      <c r="R11" s="22">
        <v>553041</v>
      </c>
      <c r="S11" s="22">
        <v>553041</v>
      </c>
      <c r="T11" s="22">
        <v>578540</v>
      </c>
      <c r="U11" s="22">
        <f t="shared" si="0"/>
        <v>3508962.525975591</v>
      </c>
    </row>
    <row r="12" spans="1:21" x14ac:dyDescent="0.2">
      <c r="A12" s="20" t="s">
        <v>338</v>
      </c>
      <c r="B12" s="21">
        <v>1672217</v>
      </c>
      <c r="C12" s="21">
        <v>604112.5</v>
      </c>
      <c r="D12" s="21">
        <v>417842.66666666669</v>
      </c>
      <c r="E12" s="21">
        <v>987499</v>
      </c>
      <c r="F12" s="21">
        <v>1504997</v>
      </c>
      <c r="G12" s="21">
        <v>0</v>
      </c>
      <c r="H12" s="21">
        <v>660259</v>
      </c>
      <c r="I12" s="21">
        <v>1030434</v>
      </c>
      <c r="J12" s="21">
        <v>23208</v>
      </c>
      <c r="K12" s="21">
        <v>0</v>
      </c>
      <c r="L12" s="21">
        <v>860229</v>
      </c>
      <c r="M12" s="21">
        <v>0</v>
      </c>
      <c r="N12" s="21">
        <v>1630373</v>
      </c>
      <c r="O12" s="21">
        <v>1702963</v>
      </c>
      <c r="P12" s="21">
        <v>864288</v>
      </c>
      <c r="Q12" s="21">
        <v>0</v>
      </c>
      <c r="R12" s="22">
        <v>585324</v>
      </c>
      <c r="S12" s="22">
        <v>585324</v>
      </c>
      <c r="T12" s="22">
        <v>1313533</v>
      </c>
      <c r="U12" s="22">
        <f t="shared" si="0"/>
        <v>625110.69019359234</v>
      </c>
    </row>
    <row r="13" spans="1:21" ht="13.5" thickBot="1" x14ac:dyDescent="0.25">
      <c r="A13" s="20" t="s">
        <v>339</v>
      </c>
      <c r="B13" s="21">
        <v>1389175</v>
      </c>
      <c r="C13" s="21">
        <v>2043443.5</v>
      </c>
      <c r="D13" s="21">
        <v>2724789</v>
      </c>
      <c r="E13" s="21">
        <v>4241584</v>
      </c>
      <c r="F13" s="21">
        <v>6946122</v>
      </c>
      <c r="G13" s="21">
        <v>1475043</v>
      </c>
      <c r="H13" s="21">
        <v>994713</v>
      </c>
      <c r="I13" s="21">
        <v>1778492</v>
      </c>
      <c r="J13" s="21">
        <v>1257708</v>
      </c>
      <c r="K13" s="21">
        <v>5071701</v>
      </c>
      <c r="L13" s="21">
        <v>5176902</v>
      </c>
      <c r="M13" s="21">
        <v>119858</v>
      </c>
      <c r="N13" s="21">
        <v>0</v>
      </c>
      <c r="O13" s="21">
        <v>0</v>
      </c>
      <c r="P13" s="21">
        <v>3217364</v>
      </c>
      <c r="Q13" s="21">
        <v>240549</v>
      </c>
      <c r="R13" s="22">
        <v>216598</v>
      </c>
      <c r="S13" s="22">
        <v>216598</v>
      </c>
      <c r="T13" s="22">
        <v>0</v>
      </c>
      <c r="U13" s="22">
        <f t="shared" si="0"/>
        <v>2569125.0600885735</v>
      </c>
    </row>
    <row r="14" spans="1:21" ht="13.5" thickBot="1" x14ac:dyDescent="0.25">
      <c r="A14" s="24" t="s">
        <v>353</v>
      </c>
      <c r="B14" s="25">
        <f>+SUM(B6:B13)</f>
        <v>13168655</v>
      </c>
      <c r="C14" s="25">
        <f t="shared" ref="C14:R14" si="1">+SUM(C6:C13)</f>
        <v>12368420</v>
      </c>
      <c r="D14" s="25">
        <f t="shared" si="1"/>
        <v>13227007</v>
      </c>
      <c r="E14" s="25">
        <f t="shared" si="1"/>
        <v>15272143</v>
      </c>
      <c r="F14" s="25">
        <f t="shared" si="1"/>
        <v>29511464</v>
      </c>
      <c r="G14" s="25">
        <f t="shared" si="1"/>
        <v>4504819</v>
      </c>
      <c r="H14" s="25">
        <f t="shared" si="1"/>
        <v>5790807</v>
      </c>
      <c r="I14" s="25">
        <f t="shared" si="1"/>
        <v>8573705</v>
      </c>
      <c r="J14" s="25">
        <f t="shared" si="1"/>
        <v>6225360</v>
      </c>
      <c r="K14" s="25">
        <f t="shared" si="1"/>
        <v>13636000</v>
      </c>
      <c r="L14" s="25">
        <f t="shared" si="1"/>
        <v>22843043</v>
      </c>
      <c r="M14" s="25">
        <f t="shared" si="1"/>
        <v>3481204</v>
      </c>
      <c r="N14" s="25">
        <f t="shared" si="1"/>
        <v>9221483</v>
      </c>
      <c r="O14" s="25">
        <f t="shared" si="1"/>
        <v>10898679</v>
      </c>
      <c r="P14" s="25">
        <f t="shared" si="1"/>
        <v>11130426</v>
      </c>
      <c r="Q14" s="25">
        <f t="shared" si="1"/>
        <v>2106675</v>
      </c>
      <c r="R14" s="25">
        <f t="shared" si="1"/>
        <v>3027938</v>
      </c>
      <c r="S14" s="25">
        <f t="shared" ref="S14" si="2">+SUM(S6:S13)</f>
        <v>3027938</v>
      </c>
      <c r="T14" s="25">
        <f>+SUM(T6:T13)</f>
        <v>3060376</v>
      </c>
      <c r="U14" s="25">
        <f t="shared" si="0"/>
        <v>12606957.371535901</v>
      </c>
    </row>
    <row r="15" spans="1:21" x14ac:dyDescent="0.2">
      <c r="A15" s="20" t="s">
        <v>340</v>
      </c>
      <c r="B15" s="21">
        <v>1109532</v>
      </c>
      <c r="C15" s="21">
        <v>1590907</v>
      </c>
      <c r="D15" s="21">
        <v>1288870</v>
      </c>
      <c r="E15" s="21">
        <v>2149173</v>
      </c>
      <c r="F15" s="21">
        <v>2433691</v>
      </c>
      <c r="G15" s="21">
        <v>320718</v>
      </c>
      <c r="H15" s="21">
        <v>2135374</v>
      </c>
      <c r="I15" s="21">
        <v>1730282</v>
      </c>
      <c r="J15" s="21">
        <v>1230778</v>
      </c>
      <c r="K15" s="21">
        <v>397666</v>
      </c>
      <c r="L15" s="21">
        <v>2143442</v>
      </c>
      <c r="M15" s="21">
        <v>962114</v>
      </c>
      <c r="N15" s="21">
        <v>2225201</v>
      </c>
      <c r="O15" s="21">
        <v>3355933</v>
      </c>
      <c r="P15" s="21">
        <v>1432726</v>
      </c>
      <c r="Q15" s="21">
        <v>663977</v>
      </c>
      <c r="R15" s="22">
        <v>320718</v>
      </c>
      <c r="S15" s="22">
        <v>320718</v>
      </c>
      <c r="T15" s="22">
        <v>619952</v>
      </c>
      <c r="U15" s="22">
        <f t="shared" si="0"/>
        <v>1417904.3796738989</v>
      </c>
    </row>
    <row r="16" spans="1:21" x14ac:dyDescent="0.2">
      <c r="A16" s="20" t="s">
        <v>341</v>
      </c>
      <c r="B16" s="21">
        <v>1598907</v>
      </c>
      <c r="C16" s="21">
        <v>2571047.5</v>
      </c>
      <c r="D16" s="21">
        <v>2263108.3333333335</v>
      </c>
      <c r="E16" s="21">
        <v>2824337</v>
      </c>
      <c r="F16" s="21">
        <v>2857064</v>
      </c>
      <c r="G16" s="21">
        <v>200229</v>
      </c>
      <c r="H16" s="21">
        <v>588646</v>
      </c>
      <c r="I16" s="21">
        <v>1155352</v>
      </c>
      <c r="J16" s="21">
        <v>538170</v>
      </c>
      <c r="K16" s="21">
        <v>4133450</v>
      </c>
      <c r="L16" s="21">
        <v>1630895</v>
      </c>
      <c r="M16" s="21">
        <v>44223</v>
      </c>
      <c r="N16" s="21">
        <v>620433</v>
      </c>
      <c r="O16" s="21">
        <v>937173</v>
      </c>
      <c r="P16" s="21">
        <v>626473</v>
      </c>
      <c r="Q16" s="21">
        <v>30519</v>
      </c>
      <c r="R16" s="22">
        <v>200229</v>
      </c>
      <c r="S16" s="22">
        <v>200229</v>
      </c>
      <c r="T16" s="22">
        <v>172572</v>
      </c>
      <c r="U16" s="22">
        <f t="shared" si="0"/>
        <v>1729375.3398261715</v>
      </c>
    </row>
    <row r="17" spans="1:21" ht="13.5" thickBot="1" x14ac:dyDescent="0.25">
      <c r="A17" s="20" t="s">
        <v>354</v>
      </c>
      <c r="B17" s="21">
        <v>405595</v>
      </c>
      <c r="C17" s="21">
        <v>329352.5</v>
      </c>
      <c r="D17" s="21">
        <v>352052</v>
      </c>
      <c r="E17" s="21">
        <v>682651</v>
      </c>
      <c r="F17" s="21">
        <v>1576086</v>
      </c>
      <c r="G17" s="21">
        <v>402047</v>
      </c>
      <c r="H17" s="21">
        <v>245176</v>
      </c>
      <c r="I17" s="21">
        <v>123621</v>
      </c>
      <c r="J17" s="21">
        <v>0</v>
      </c>
      <c r="K17" s="21">
        <v>6541259</v>
      </c>
      <c r="L17" s="21">
        <v>1768523</v>
      </c>
      <c r="M17" s="21">
        <v>279672</v>
      </c>
      <c r="N17" s="21">
        <v>632261</v>
      </c>
      <c r="O17" s="21">
        <v>1504223</v>
      </c>
      <c r="P17" s="21">
        <v>0</v>
      </c>
      <c r="Q17" s="21">
        <v>193008</v>
      </c>
      <c r="R17" s="22">
        <v>402047</v>
      </c>
      <c r="S17" s="22">
        <v>402047</v>
      </c>
      <c r="T17" s="22">
        <v>17616</v>
      </c>
      <c r="U17" s="22">
        <f t="shared" si="0"/>
        <v>513302.09641891794</v>
      </c>
    </row>
    <row r="18" spans="1:21" ht="13.5" thickBot="1" x14ac:dyDescent="0.25">
      <c r="A18" s="24" t="s">
        <v>355</v>
      </c>
      <c r="B18" s="25">
        <f>+SUM(B15:B17)</f>
        <v>3114034</v>
      </c>
      <c r="C18" s="25">
        <f t="shared" ref="C18:R18" si="3">+SUM(C15:C17)</f>
        <v>4491307</v>
      </c>
      <c r="D18" s="25">
        <f t="shared" si="3"/>
        <v>3904030.3333333335</v>
      </c>
      <c r="E18" s="25">
        <f t="shared" si="3"/>
        <v>5656161</v>
      </c>
      <c r="F18" s="25">
        <f t="shared" si="3"/>
        <v>6866841</v>
      </c>
      <c r="G18" s="25">
        <f t="shared" si="3"/>
        <v>922994</v>
      </c>
      <c r="H18" s="25">
        <f t="shared" si="3"/>
        <v>2969196</v>
      </c>
      <c r="I18" s="25">
        <f t="shared" si="3"/>
        <v>3009255</v>
      </c>
      <c r="J18" s="25">
        <f t="shared" si="3"/>
        <v>1768948</v>
      </c>
      <c r="K18" s="25">
        <f t="shared" si="3"/>
        <v>11072375</v>
      </c>
      <c r="L18" s="25">
        <f t="shared" si="3"/>
        <v>5542860</v>
      </c>
      <c r="M18" s="25">
        <f t="shared" si="3"/>
        <v>1286009</v>
      </c>
      <c r="N18" s="25">
        <f t="shared" si="3"/>
        <v>3477895</v>
      </c>
      <c r="O18" s="25">
        <f t="shared" si="3"/>
        <v>5797329</v>
      </c>
      <c r="P18" s="25">
        <f t="shared" si="3"/>
        <v>2059199</v>
      </c>
      <c r="Q18" s="25">
        <f t="shared" si="3"/>
        <v>887504</v>
      </c>
      <c r="R18" s="25">
        <f t="shared" si="3"/>
        <v>922994</v>
      </c>
      <c r="S18" s="25">
        <f t="shared" ref="S18" si="4">+SUM(S15:S17)</f>
        <v>922994</v>
      </c>
      <c r="T18" s="25">
        <f>+SUM(T15:T17)</f>
        <v>810140</v>
      </c>
      <c r="U18" s="25">
        <f t="shared" si="0"/>
        <v>3660581.8159189885</v>
      </c>
    </row>
    <row r="19" spans="1:21" ht="13.5" thickBot="1" x14ac:dyDescent="0.25">
      <c r="A19" s="26" t="s">
        <v>3</v>
      </c>
      <c r="B19" s="27">
        <v>16282689</v>
      </c>
      <c r="C19" s="27">
        <v>16859727</v>
      </c>
      <c r="D19" s="27">
        <v>17131037.333333332</v>
      </c>
      <c r="E19" s="27">
        <v>20928304</v>
      </c>
      <c r="F19" s="27">
        <v>36378305</v>
      </c>
      <c r="G19" s="27">
        <v>5427813</v>
      </c>
      <c r="H19" s="27">
        <v>8760003</v>
      </c>
      <c r="I19" s="27">
        <v>11582960</v>
      </c>
      <c r="J19" s="27">
        <v>7994308</v>
      </c>
      <c r="K19" s="27">
        <v>24708375</v>
      </c>
      <c r="L19" s="27">
        <v>28385903</v>
      </c>
      <c r="M19" s="27">
        <v>4767213</v>
      </c>
      <c r="N19" s="27">
        <v>12699378</v>
      </c>
      <c r="O19" s="27">
        <v>16696008</v>
      </c>
      <c r="P19" s="27">
        <v>13189625</v>
      </c>
      <c r="Q19" s="27">
        <v>2994179</v>
      </c>
      <c r="R19" s="28">
        <v>3950932</v>
      </c>
      <c r="S19" s="28">
        <v>3950932</v>
      </c>
      <c r="T19" s="28">
        <f>+T18+T14</f>
        <v>3870516</v>
      </c>
      <c r="U19" s="28">
        <f t="shared" si="0"/>
        <v>16267539.187454889</v>
      </c>
    </row>
    <row r="20" spans="1:21" x14ac:dyDescent="0.2">
      <c r="A20" s="29" t="s">
        <v>4</v>
      </c>
      <c r="B20" s="30">
        <v>12847</v>
      </c>
      <c r="C20" s="30">
        <v>42171</v>
      </c>
      <c r="D20" s="30">
        <v>90691</v>
      </c>
      <c r="E20" s="30">
        <v>7631</v>
      </c>
      <c r="F20" s="30">
        <v>13691</v>
      </c>
      <c r="G20" s="30">
        <v>6886</v>
      </c>
      <c r="H20" s="30">
        <v>7182</v>
      </c>
      <c r="I20" s="30">
        <v>11107</v>
      </c>
      <c r="J20" s="30">
        <v>14788</v>
      </c>
      <c r="K20" s="30">
        <v>46</v>
      </c>
      <c r="L20" s="30">
        <v>27485</v>
      </c>
      <c r="M20" s="30">
        <v>1406</v>
      </c>
      <c r="N20" s="30">
        <v>1434</v>
      </c>
      <c r="O20" s="30">
        <v>1224</v>
      </c>
      <c r="P20" s="30">
        <v>8209</v>
      </c>
      <c r="Q20" s="30">
        <v>6115</v>
      </c>
      <c r="R20" s="31">
        <v>10758</v>
      </c>
      <c r="S20" s="31">
        <v>10758</v>
      </c>
      <c r="T20" s="31">
        <v>823</v>
      </c>
      <c r="U20" s="31">
        <f>+SUM(B20:T20)</f>
        <v>275252</v>
      </c>
    </row>
    <row r="21" spans="1:21" ht="13.5" thickBot="1" x14ac:dyDescent="0.25">
      <c r="A21" s="32" t="s">
        <v>5</v>
      </c>
      <c r="B21" s="33">
        <v>10</v>
      </c>
      <c r="C21" s="33">
        <v>22</v>
      </c>
      <c r="D21" s="33">
        <v>61</v>
      </c>
      <c r="E21" s="33">
        <v>5</v>
      </c>
      <c r="F21" s="33">
        <v>7</v>
      </c>
      <c r="G21" s="33">
        <v>5</v>
      </c>
      <c r="H21" s="33">
        <v>7</v>
      </c>
      <c r="I21" s="33">
        <v>9</v>
      </c>
      <c r="J21" s="33">
        <v>8</v>
      </c>
      <c r="K21" s="33">
        <v>1</v>
      </c>
      <c r="L21" s="33">
        <v>11</v>
      </c>
      <c r="M21" s="33">
        <v>2</v>
      </c>
      <c r="N21" s="33">
        <v>2</v>
      </c>
      <c r="O21" s="33">
        <v>1</v>
      </c>
      <c r="P21" s="33">
        <v>9</v>
      </c>
      <c r="Q21" s="33">
        <v>6</v>
      </c>
      <c r="R21" s="34">
        <v>8</v>
      </c>
      <c r="S21" s="34">
        <v>8</v>
      </c>
      <c r="T21" s="34">
        <v>2</v>
      </c>
      <c r="U21" s="34">
        <f>+SUM(B21:T21)</f>
        <v>184</v>
      </c>
    </row>
    <row r="22" spans="1:21" ht="13.5" thickBot="1" x14ac:dyDescent="0.25"/>
    <row r="23" spans="1:21" ht="13.5" thickBot="1" x14ac:dyDescent="0.25">
      <c r="A23" s="160" t="s">
        <v>356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2"/>
      <c r="U23" s="120"/>
    </row>
    <row r="24" spans="1:21" ht="15" x14ac:dyDescent="0.25">
      <c r="A24" s="35" t="s">
        <v>357</v>
      </c>
      <c r="B24" s="36">
        <f>+B6/B$19</f>
        <v>8.0797526747578369E-2</v>
      </c>
      <c r="C24" s="36">
        <f t="shared" ref="C24:R37" si="5">+C6/C$19</f>
        <v>9.0280939898967516E-2</v>
      </c>
      <c r="D24" s="36">
        <f t="shared" si="5"/>
        <v>7.182705729125724E-2</v>
      </c>
      <c r="E24" s="36">
        <f t="shared" si="5"/>
        <v>1.4500028287050876E-2</v>
      </c>
      <c r="F24" s="36">
        <f t="shared" si="5"/>
        <v>8.8025129263169355E-2</v>
      </c>
      <c r="G24" s="36">
        <f t="shared" si="5"/>
        <v>0.15708831531226297</v>
      </c>
      <c r="H24" s="36">
        <f t="shared" si="5"/>
        <v>3.4676700453184779E-2</v>
      </c>
      <c r="I24" s="36">
        <f t="shared" si="5"/>
        <v>0.11879873538370157</v>
      </c>
      <c r="J24" s="36">
        <f t="shared" si="5"/>
        <v>0.21182033516847237</v>
      </c>
      <c r="K24" s="36">
        <f t="shared" si="5"/>
        <v>4.0765408490036271E-2</v>
      </c>
      <c r="L24" s="36">
        <f t="shared" si="5"/>
        <v>1.8472267730922635E-2</v>
      </c>
      <c r="M24" s="36">
        <f t="shared" si="5"/>
        <v>0.17384056470730383</v>
      </c>
      <c r="N24" s="36">
        <f t="shared" si="5"/>
        <v>2.4905786724357681E-2</v>
      </c>
      <c r="O24" s="36">
        <f t="shared" si="5"/>
        <v>2.8331742533903914E-2</v>
      </c>
      <c r="P24" s="36">
        <f t="shared" si="5"/>
        <v>0.14945117848308803</v>
      </c>
      <c r="Q24" s="36">
        <f t="shared" si="5"/>
        <v>0.13463056149949618</v>
      </c>
      <c r="R24" s="36">
        <f t="shared" si="5"/>
        <v>0.21580882687932873</v>
      </c>
      <c r="S24" s="36">
        <f t="shared" ref="S24:T24" si="6">+S6/S$19</f>
        <v>0.21580882687932873</v>
      </c>
      <c r="T24" s="36">
        <f t="shared" si="6"/>
        <v>2.2669845570978134E-2</v>
      </c>
      <c r="U24" s="121"/>
    </row>
    <row r="25" spans="1:21" ht="15" x14ac:dyDescent="0.25">
      <c r="A25" s="37" t="s">
        <v>358</v>
      </c>
      <c r="B25" s="36">
        <f t="shared" ref="B25:Q37" si="7">+B7/B$19</f>
        <v>3.2626674869243033E-3</v>
      </c>
      <c r="C25" s="36">
        <f t="shared" si="7"/>
        <v>4.5953294498778064E-3</v>
      </c>
      <c r="D25" s="36">
        <f t="shared" si="7"/>
        <v>3.8559642000274286E-3</v>
      </c>
      <c r="E25" s="36">
        <f t="shared" si="7"/>
        <v>3.6698148115585478E-3</v>
      </c>
      <c r="F25" s="36">
        <f t="shared" si="7"/>
        <v>1.6408955832329186E-3</v>
      </c>
      <c r="G25" s="36">
        <f t="shared" si="7"/>
        <v>6.8841723176535372E-3</v>
      </c>
      <c r="H25" s="36">
        <f t="shared" si="7"/>
        <v>1.123195962375812E-2</v>
      </c>
      <c r="I25" s="36">
        <f t="shared" si="7"/>
        <v>2.3525074764999621E-3</v>
      </c>
      <c r="J25" s="36">
        <f t="shared" si="7"/>
        <v>1.3890508096510667E-2</v>
      </c>
      <c r="K25" s="36">
        <f t="shared" si="7"/>
        <v>1.1792883991763927E-2</v>
      </c>
      <c r="L25" s="36">
        <f t="shared" si="7"/>
        <v>1.5552438123951878E-3</v>
      </c>
      <c r="M25" s="36">
        <f t="shared" si="7"/>
        <v>1.5371035445657662E-2</v>
      </c>
      <c r="N25" s="36">
        <f t="shared" si="7"/>
        <v>8.1213426358361807E-3</v>
      </c>
      <c r="O25" s="36">
        <f t="shared" si="7"/>
        <v>9.3157597912027837E-3</v>
      </c>
      <c r="P25" s="36">
        <f t="shared" si="7"/>
        <v>8.4191172986343432E-3</v>
      </c>
      <c r="Q25" s="36">
        <f t="shared" si="7"/>
        <v>1.8023972514669296E-2</v>
      </c>
      <c r="R25" s="36">
        <f t="shared" si="5"/>
        <v>1.1433757908260633E-2</v>
      </c>
      <c r="S25" s="36">
        <f t="shared" ref="S25:T25" si="8">+S7/S$19</f>
        <v>1.1433757908260633E-2</v>
      </c>
      <c r="T25" s="36">
        <f t="shared" si="8"/>
        <v>7.434409262227569E-3</v>
      </c>
      <c r="U25" s="121"/>
    </row>
    <row r="26" spans="1:21" ht="15" x14ac:dyDescent="0.25">
      <c r="A26" s="37" t="s">
        <v>359</v>
      </c>
      <c r="B26" s="36">
        <f t="shared" si="7"/>
        <v>0.10641503992368828</v>
      </c>
      <c r="C26" s="36">
        <f t="shared" si="7"/>
        <v>7.479946146221704E-2</v>
      </c>
      <c r="D26" s="36">
        <f t="shared" si="7"/>
        <v>8.373367232558325E-2</v>
      </c>
      <c r="E26" s="36">
        <f t="shared" si="7"/>
        <v>0.11306864617409992</v>
      </c>
      <c r="F26" s="36">
        <f t="shared" si="7"/>
        <v>0.11712527562787765</v>
      </c>
      <c r="G26" s="36">
        <f t="shared" si="7"/>
        <v>3.4306819339575627E-2</v>
      </c>
      <c r="H26" s="36">
        <f t="shared" si="7"/>
        <v>3.8938685294970792E-2</v>
      </c>
      <c r="I26" s="36">
        <f t="shared" si="7"/>
        <v>9.4104011409864144E-2</v>
      </c>
      <c r="J26" s="36">
        <f t="shared" si="7"/>
        <v>0.14685848981550373</v>
      </c>
      <c r="K26" s="36">
        <f t="shared" si="7"/>
        <v>1.2790278599867453E-2</v>
      </c>
      <c r="L26" s="36">
        <f t="shared" si="7"/>
        <v>0.11722153070134848</v>
      </c>
      <c r="M26" s="36">
        <f t="shared" si="7"/>
        <v>3.9399749916775272E-2</v>
      </c>
      <c r="N26" s="36">
        <f t="shared" si="7"/>
        <v>2.6603980131940319E-2</v>
      </c>
      <c r="O26" s="36">
        <f t="shared" si="7"/>
        <v>3.224722939759013E-2</v>
      </c>
      <c r="P26" s="36">
        <f t="shared" si="7"/>
        <v>0.10361697167281102</v>
      </c>
      <c r="Q26" s="36">
        <f t="shared" si="7"/>
        <v>4.6321879887608587E-2</v>
      </c>
      <c r="R26" s="36">
        <f t="shared" si="5"/>
        <v>3.6328390364602579E-2</v>
      </c>
      <c r="S26" s="36">
        <f t="shared" ref="S26:T26" si="9">+S8/S$19</f>
        <v>3.6328390364602579E-2</v>
      </c>
      <c r="T26" s="36">
        <f t="shared" si="9"/>
        <v>2.5338998727818203E-2</v>
      </c>
      <c r="U26" s="121"/>
    </row>
    <row r="27" spans="1:21" ht="15" x14ac:dyDescent="0.25">
      <c r="A27" s="37" t="s">
        <v>360</v>
      </c>
      <c r="B27" s="36">
        <f t="shared" si="7"/>
        <v>0.18600342977747716</v>
      </c>
      <c r="C27" s="36">
        <f t="shared" si="7"/>
        <v>0.12379364149846554</v>
      </c>
      <c r="D27" s="36">
        <f t="shared" si="7"/>
        <v>0.15319173511033932</v>
      </c>
      <c r="E27" s="36">
        <f t="shared" si="7"/>
        <v>0.13459117375206323</v>
      </c>
      <c r="F27" s="36">
        <f t="shared" si="7"/>
        <v>9.5248115600768096E-2</v>
      </c>
      <c r="G27" s="36">
        <f t="shared" si="7"/>
        <v>0.16042538679943469</v>
      </c>
      <c r="H27" s="36">
        <f t="shared" si="7"/>
        <v>0.20946979127746873</v>
      </c>
      <c r="I27" s="36">
        <f t="shared" si="7"/>
        <v>0.1538001512566736</v>
      </c>
      <c r="J27" s="36">
        <f t="shared" si="7"/>
        <v>8.3871299429544119E-2</v>
      </c>
      <c r="K27" s="36">
        <f t="shared" si="7"/>
        <v>8.8712268613375014E-2</v>
      </c>
      <c r="L27" s="36">
        <f t="shared" si="7"/>
        <v>0.13249830382355637</v>
      </c>
      <c r="M27" s="36">
        <f t="shared" si="7"/>
        <v>0.24898824533327962</v>
      </c>
      <c r="N27" s="36">
        <f t="shared" si="7"/>
        <v>0.27309676111696179</v>
      </c>
      <c r="O27" s="36">
        <f t="shared" si="7"/>
        <v>0.2211075246250481</v>
      </c>
      <c r="P27" s="36">
        <f t="shared" si="7"/>
        <v>0.15859192357629576</v>
      </c>
      <c r="Q27" s="36">
        <f t="shared" si="7"/>
        <v>0.20269496245882426</v>
      </c>
      <c r="R27" s="36">
        <f t="shared" si="5"/>
        <v>0.13154718937202664</v>
      </c>
      <c r="S27" s="36">
        <f t="shared" ref="S27:T27" si="10">+S9/S$19</f>
        <v>0.13154718937202664</v>
      </c>
      <c r="T27" s="36">
        <f t="shared" si="10"/>
        <v>0.24148149755743162</v>
      </c>
      <c r="U27" s="121"/>
    </row>
    <row r="28" spans="1:21" ht="15" x14ac:dyDescent="0.25">
      <c r="A28" s="37" t="s">
        <v>361</v>
      </c>
      <c r="B28" s="36">
        <f t="shared" si="7"/>
        <v>3.2025115753300942E-2</v>
      </c>
      <c r="C28" s="36">
        <f t="shared" si="7"/>
        <v>7.0173378252210136E-2</v>
      </c>
      <c r="D28" s="36">
        <f t="shared" si="7"/>
        <v>5.8696698499207452E-2</v>
      </c>
      <c r="E28" s="36">
        <f t="shared" si="7"/>
        <v>2.9948055035897796E-2</v>
      </c>
      <c r="F28" s="36">
        <f t="shared" si="7"/>
        <v>4.6805781632761612E-2</v>
      </c>
      <c r="G28" s="36">
        <f t="shared" si="7"/>
        <v>3.1394412445675632E-2</v>
      </c>
      <c r="H28" s="36">
        <f t="shared" si="7"/>
        <v>7.4695179898910989E-3</v>
      </c>
      <c r="I28" s="36">
        <f t="shared" si="7"/>
        <v>3.56111045881191E-2</v>
      </c>
      <c r="J28" s="36">
        <f t="shared" si="7"/>
        <v>2.3212765882925701E-2</v>
      </c>
      <c r="K28" s="36">
        <f t="shared" si="7"/>
        <v>4.1989365953851679E-2</v>
      </c>
      <c r="L28" s="36">
        <f t="shared" si="7"/>
        <v>5.2077645724358322E-2</v>
      </c>
      <c r="M28" s="36">
        <f t="shared" si="7"/>
        <v>1.6690464638353688E-2</v>
      </c>
      <c r="N28" s="36">
        <f t="shared" si="7"/>
        <v>5.3543567251876428E-3</v>
      </c>
      <c r="O28" s="36">
        <f t="shared" si="7"/>
        <v>6.219031519390743E-3</v>
      </c>
      <c r="P28" s="36">
        <f t="shared" si="7"/>
        <v>1.6377872759839648E-2</v>
      </c>
      <c r="Q28" s="36">
        <f t="shared" si="7"/>
        <v>2.2753816655584052E-2</v>
      </c>
      <c r="R28" s="36">
        <f t="shared" si="5"/>
        <v>2.8319900215949045E-2</v>
      </c>
      <c r="S28" s="36">
        <f t="shared" ref="S28:T28" si="11">+S10/S$19</f>
        <v>2.8319900215949045E-2</v>
      </c>
      <c r="T28" s="36">
        <f t="shared" si="11"/>
        <v>4.9220827403891367E-3</v>
      </c>
      <c r="U28" s="121"/>
    </row>
    <row r="29" spans="1:21" ht="15" x14ac:dyDescent="0.25">
      <c r="A29" s="37" t="s">
        <v>362</v>
      </c>
      <c r="B29" s="36">
        <f t="shared" si="7"/>
        <v>0.21223294260548733</v>
      </c>
      <c r="C29" s="36">
        <f t="shared" si="7"/>
        <v>0.21293028647498266</v>
      </c>
      <c r="D29" s="36">
        <f t="shared" si="7"/>
        <v>0.21735597564124939</v>
      </c>
      <c r="E29" s="36">
        <f t="shared" si="7"/>
        <v>0.18410158797387499</v>
      </c>
      <c r="F29" s="36">
        <f t="shared" si="7"/>
        <v>0.23008075829811203</v>
      </c>
      <c r="G29" s="36">
        <f t="shared" si="7"/>
        <v>0.16809551102810652</v>
      </c>
      <c r="H29" s="36">
        <f t="shared" si="7"/>
        <v>0.17034046677837897</v>
      </c>
      <c r="I29" s="36">
        <f t="shared" si="7"/>
        <v>9.302829328599943E-2</v>
      </c>
      <c r="J29" s="36">
        <f t="shared" si="7"/>
        <v>0.13884216119769216</v>
      </c>
      <c r="K29" s="36">
        <f t="shared" si="7"/>
        <v>0.1505650209696105</v>
      </c>
      <c r="L29" s="36">
        <f t="shared" si="7"/>
        <v>0.27022635143930424</v>
      </c>
      <c r="M29" s="36">
        <f t="shared" si="7"/>
        <v>0.21080660755036537</v>
      </c>
      <c r="N29" s="36">
        <f t="shared" si="7"/>
        <v>0.25967224536508798</v>
      </c>
      <c r="O29" s="36">
        <f t="shared" si="7"/>
        <v>0.25355204669283821</v>
      </c>
      <c r="P29" s="36">
        <f t="shared" si="7"/>
        <v>9.7961011021920633E-2</v>
      </c>
      <c r="Q29" s="36">
        <f t="shared" si="7"/>
        <v>0.19882612228594215</v>
      </c>
      <c r="R29" s="36">
        <f t="shared" si="5"/>
        <v>0.13997735217918203</v>
      </c>
      <c r="S29" s="36">
        <f t="shared" ref="S29:T29" si="12">+S11/S$19</f>
        <v>0.13997735217918203</v>
      </c>
      <c r="T29" s="36">
        <f t="shared" si="12"/>
        <v>0.14947361023698133</v>
      </c>
      <c r="U29" s="121"/>
    </row>
    <row r="30" spans="1:21" ht="15" x14ac:dyDescent="0.25">
      <c r="A30" s="37" t="s">
        <v>363</v>
      </c>
      <c r="B30" s="36">
        <f t="shared" si="7"/>
        <v>0.10269906893142773</v>
      </c>
      <c r="C30" s="36">
        <f t="shared" si="7"/>
        <v>3.5831689326879371E-2</v>
      </c>
      <c r="D30" s="36">
        <f t="shared" si="7"/>
        <v>2.4390972860331948E-2</v>
      </c>
      <c r="E30" s="36">
        <f t="shared" si="7"/>
        <v>4.7184855495218343E-2</v>
      </c>
      <c r="F30" s="36">
        <f t="shared" si="7"/>
        <v>4.1370729065029282E-2</v>
      </c>
      <c r="G30" s="36">
        <f t="shared" si="7"/>
        <v>0</v>
      </c>
      <c r="H30" s="36">
        <f t="shared" si="7"/>
        <v>7.537200615113944E-2</v>
      </c>
      <c r="I30" s="36">
        <f t="shared" si="7"/>
        <v>8.8961198173869202E-2</v>
      </c>
      <c r="J30" s="36">
        <f t="shared" si="7"/>
        <v>2.9030655311253956E-3</v>
      </c>
      <c r="K30" s="36">
        <f t="shared" si="7"/>
        <v>0</v>
      </c>
      <c r="L30" s="36">
        <f t="shared" si="7"/>
        <v>3.0304796010893153E-2</v>
      </c>
      <c r="M30" s="36">
        <f t="shared" si="7"/>
        <v>0</v>
      </c>
      <c r="N30" s="36">
        <f t="shared" si="7"/>
        <v>0.12838211446261383</v>
      </c>
      <c r="O30" s="36">
        <f t="shared" si="7"/>
        <v>0.10199821418389354</v>
      </c>
      <c r="P30" s="36">
        <f t="shared" si="7"/>
        <v>6.5527867547409427E-2</v>
      </c>
      <c r="Q30" s="36">
        <f t="shared" si="7"/>
        <v>0</v>
      </c>
      <c r="R30" s="36">
        <f t="shared" si="5"/>
        <v>0.14814833563321261</v>
      </c>
      <c r="S30" s="36">
        <f t="shared" ref="S30:T30" si="13">+S12/S$19</f>
        <v>0.14814833563321261</v>
      </c>
      <c r="T30" s="36">
        <f t="shared" si="13"/>
        <v>0.33936896269127942</v>
      </c>
      <c r="U30" s="121"/>
    </row>
    <row r="31" spans="1:21" ht="15.75" thickBot="1" x14ac:dyDescent="0.3">
      <c r="A31" s="37" t="s">
        <v>364</v>
      </c>
      <c r="B31" s="36">
        <f t="shared" si="7"/>
        <v>8.5316067880434249E-2</v>
      </c>
      <c r="C31" s="36">
        <f t="shared" si="7"/>
        <v>0.1212026446217071</v>
      </c>
      <c r="D31" s="36">
        <f t="shared" si="7"/>
        <v>0.15905569213243986</v>
      </c>
      <c r="E31" s="36">
        <f t="shared" si="7"/>
        <v>0.20267213243844318</v>
      </c>
      <c r="F31" s="36">
        <f t="shared" si="7"/>
        <v>0.1909413316535776</v>
      </c>
      <c r="G31" s="36">
        <f t="shared" si="7"/>
        <v>0.27175641460013455</v>
      </c>
      <c r="H31" s="36">
        <f t="shared" si="7"/>
        <v>0.11355167344120773</v>
      </c>
      <c r="I31" s="36">
        <f t="shared" si="7"/>
        <v>0.15354382644850711</v>
      </c>
      <c r="J31" s="36">
        <f t="shared" si="7"/>
        <v>0.15732543704845997</v>
      </c>
      <c r="K31" s="36">
        <f t="shared" si="7"/>
        <v>0.20526242620164215</v>
      </c>
      <c r="L31" s="36">
        <f t="shared" si="7"/>
        <v>0.18237580816083251</v>
      </c>
      <c r="M31" s="36">
        <f t="shared" si="7"/>
        <v>2.5142153287465864E-2</v>
      </c>
      <c r="N31" s="36">
        <f t="shared" si="7"/>
        <v>0</v>
      </c>
      <c r="O31" s="36">
        <f t="shared" si="7"/>
        <v>0</v>
      </c>
      <c r="P31" s="36">
        <f t="shared" si="7"/>
        <v>0.24393142337253712</v>
      </c>
      <c r="Q31" s="36">
        <f t="shared" si="7"/>
        <v>8.033888421500518E-2</v>
      </c>
      <c r="R31" s="36">
        <f t="shared" si="5"/>
        <v>5.4822001492306122E-2</v>
      </c>
      <c r="S31" s="36">
        <f t="shared" ref="S31:T31" si="14">+S13/S$19</f>
        <v>5.4822001492306122E-2</v>
      </c>
      <c r="T31" s="36">
        <f t="shared" si="14"/>
        <v>0</v>
      </c>
      <c r="U31" s="121"/>
    </row>
    <row r="32" spans="1:21" ht="13.5" thickBot="1" x14ac:dyDescent="0.25">
      <c r="A32" s="24" t="s">
        <v>353</v>
      </c>
      <c r="B32" s="38">
        <f t="shared" si="7"/>
        <v>0.80875185910631842</v>
      </c>
      <c r="C32" s="38">
        <f t="shared" si="7"/>
        <v>0.73360737098530715</v>
      </c>
      <c r="D32" s="38">
        <f t="shared" si="7"/>
        <v>0.77210776806043591</v>
      </c>
      <c r="E32" s="38">
        <f t="shared" si="7"/>
        <v>0.72973629396820683</v>
      </c>
      <c r="F32" s="38">
        <f t="shared" si="7"/>
        <v>0.81123801672452855</v>
      </c>
      <c r="G32" s="38">
        <f t="shared" si="7"/>
        <v>0.82995103184284347</v>
      </c>
      <c r="H32" s="38">
        <f t="shared" si="7"/>
        <v>0.66105080100999969</v>
      </c>
      <c r="I32" s="38">
        <f t="shared" si="7"/>
        <v>0.74019982802323414</v>
      </c>
      <c r="J32" s="38">
        <f t="shared" si="7"/>
        <v>0.77872406217023415</v>
      </c>
      <c r="K32" s="38">
        <f t="shared" si="7"/>
        <v>0.551877652820147</v>
      </c>
      <c r="L32" s="38">
        <f t="shared" si="7"/>
        <v>0.80473194740361087</v>
      </c>
      <c r="M32" s="38">
        <f t="shared" si="7"/>
        <v>0.73023882087920133</v>
      </c>
      <c r="N32" s="38">
        <f t="shared" si="7"/>
        <v>0.72613658716198537</v>
      </c>
      <c r="O32" s="38">
        <f t="shared" si="7"/>
        <v>0.65277154874386745</v>
      </c>
      <c r="P32" s="38">
        <f t="shared" si="7"/>
        <v>0.84387736573253602</v>
      </c>
      <c r="Q32" s="38">
        <f t="shared" si="7"/>
        <v>0.70359019951712976</v>
      </c>
      <c r="R32" s="38">
        <f t="shared" si="5"/>
        <v>0.76638575404486842</v>
      </c>
      <c r="S32" s="38">
        <f t="shared" ref="S32:T32" si="15">+S14/S$19</f>
        <v>0.76638575404486842</v>
      </c>
      <c r="T32" s="38">
        <f t="shared" si="15"/>
        <v>0.79068940678710542</v>
      </c>
      <c r="U32" s="122"/>
    </row>
    <row r="33" spans="1:21" ht="15" x14ac:dyDescent="0.25">
      <c r="A33" s="37" t="s">
        <v>365</v>
      </c>
      <c r="B33" s="36">
        <f t="shared" si="7"/>
        <v>6.8141816133686514E-2</v>
      </c>
      <c r="C33" s="36">
        <f t="shared" si="7"/>
        <v>9.4361373704331036E-2</v>
      </c>
      <c r="D33" s="36">
        <f t="shared" si="7"/>
        <v>7.5235957690205649E-2</v>
      </c>
      <c r="E33" s="36">
        <f t="shared" si="7"/>
        <v>0.10269217228495917</v>
      </c>
      <c r="F33" s="36">
        <f t="shared" si="7"/>
        <v>6.6899516071460718E-2</v>
      </c>
      <c r="G33" s="36">
        <f t="shared" si="7"/>
        <v>5.9087886778708111E-2</v>
      </c>
      <c r="H33" s="36">
        <f t="shared" si="7"/>
        <v>0.24376407177029505</v>
      </c>
      <c r="I33" s="36">
        <f t="shared" si="7"/>
        <v>0.1493816779130723</v>
      </c>
      <c r="J33" s="36">
        <f t="shared" si="7"/>
        <v>0.15395679025626732</v>
      </c>
      <c r="K33" s="36">
        <f t="shared" si="7"/>
        <v>1.6094380953826384E-2</v>
      </c>
      <c r="L33" s="36">
        <f t="shared" si="7"/>
        <v>7.5510791395292237E-2</v>
      </c>
      <c r="M33" s="36">
        <f t="shared" si="7"/>
        <v>0.20181896634364774</v>
      </c>
      <c r="N33" s="36">
        <f t="shared" si="7"/>
        <v>0.17522125886795401</v>
      </c>
      <c r="O33" s="36">
        <f t="shared" si="7"/>
        <v>0.20100211978815535</v>
      </c>
      <c r="P33" s="36">
        <f t="shared" si="7"/>
        <v>0.10862522626685747</v>
      </c>
      <c r="Q33" s="36">
        <f t="shared" si="7"/>
        <v>0.2217559471227338</v>
      </c>
      <c r="R33" s="36">
        <f t="shared" si="5"/>
        <v>8.1175277124486064E-2</v>
      </c>
      <c r="S33" s="36">
        <f t="shared" ref="S33:T33" si="16">+S15/S$19</f>
        <v>8.1175277124486064E-2</v>
      </c>
      <c r="T33" s="36">
        <f t="shared" si="16"/>
        <v>0.16017295885096458</v>
      </c>
      <c r="U33" s="121"/>
    </row>
    <row r="34" spans="1:21" ht="15" x14ac:dyDescent="0.25">
      <c r="A34" s="37" t="s">
        <v>366</v>
      </c>
      <c r="B34" s="36">
        <f t="shared" si="7"/>
        <v>9.8196741336765689E-2</v>
      </c>
      <c r="C34" s="36">
        <f t="shared" si="7"/>
        <v>0.15249638976953778</v>
      </c>
      <c r="D34" s="36">
        <f t="shared" si="7"/>
        <v>0.13210573821643648</v>
      </c>
      <c r="E34" s="36">
        <f t="shared" si="7"/>
        <v>0.13495298042306725</v>
      </c>
      <c r="F34" s="36">
        <f t="shared" si="7"/>
        <v>7.8537578922382445E-2</v>
      </c>
      <c r="G34" s="36">
        <f t="shared" si="7"/>
        <v>3.6889443317225559E-2</v>
      </c>
      <c r="H34" s="36">
        <f t="shared" si="7"/>
        <v>6.7197008950796028E-2</v>
      </c>
      <c r="I34" s="36">
        <f t="shared" si="7"/>
        <v>9.9745833534778672E-2</v>
      </c>
      <c r="J34" s="36">
        <f t="shared" si="7"/>
        <v>6.731914757349855E-2</v>
      </c>
      <c r="K34" s="36">
        <f t="shared" si="7"/>
        <v>0.16728943121512443</v>
      </c>
      <c r="L34" s="36">
        <f t="shared" si="7"/>
        <v>5.745439910789521E-2</v>
      </c>
      <c r="M34" s="36">
        <f t="shared" si="7"/>
        <v>9.2764892191727118E-3</v>
      </c>
      <c r="N34" s="36">
        <f t="shared" si="7"/>
        <v>4.8855384885779445E-2</v>
      </c>
      <c r="O34" s="36">
        <f t="shared" si="7"/>
        <v>5.613156150859535E-2</v>
      </c>
      <c r="P34" s="36">
        <f t="shared" si="7"/>
        <v>4.7497408000606541E-2</v>
      </c>
      <c r="Q34" s="36">
        <f t="shared" si="7"/>
        <v>1.0192777385720761E-2</v>
      </c>
      <c r="R34" s="36">
        <f t="shared" si="5"/>
        <v>5.0678928414865154E-2</v>
      </c>
      <c r="S34" s="36">
        <f t="shared" ref="S34:T34" si="17">+S16/S$19</f>
        <v>5.0678928414865154E-2</v>
      </c>
      <c r="T34" s="36">
        <f t="shared" si="17"/>
        <v>4.4586303221585959E-2</v>
      </c>
      <c r="U34" s="121"/>
    </row>
    <row r="35" spans="1:21" ht="15.75" thickBot="1" x14ac:dyDescent="0.3">
      <c r="A35" s="37" t="s">
        <v>367</v>
      </c>
      <c r="B35" s="36">
        <f t="shared" si="7"/>
        <v>2.4909583423229419E-2</v>
      </c>
      <c r="C35" s="36">
        <f t="shared" si="7"/>
        <v>1.9534865540823999E-2</v>
      </c>
      <c r="D35" s="36">
        <f t="shared" si="7"/>
        <v>2.0550536032922079E-2</v>
      </c>
      <c r="E35" s="36">
        <f t="shared" si="7"/>
        <v>3.2618553323766702E-2</v>
      </c>
      <c r="F35" s="36">
        <f t="shared" si="7"/>
        <v>4.3324888281628296E-2</v>
      </c>
      <c r="G35" s="36">
        <f t="shared" si="7"/>
        <v>7.4071638061222814E-2</v>
      </c>
      <c r="H35" s="36">
        <f t="shared" si="7"/>
        <v>2.7988118268909269E-2</v>
      </c>
      <c r="I35" s="36">
        <f t="shared" si="7"/>
        <v>1.0672660528914888E-2</v>
      </c>
      <c r="J35" s="36">
        <f t="shared" si="7"/>
        <v>0</v>
      </c>
      <c r="K35" s="36">
        <f t="shared" si="7"/>
        <v>0.26473853501090217</v>
      </c>
      <c r="L35" s="36">
        <f t="shared" si="7"/>
        <v>6.2302862093201683E-2</v>
      </c>
      <c r="M35" s="36">
        <f t="shared" si="7"/>
        <v>5.8665723557978215E-2</v>
      </c>
      <c r="N35" s="36">
        <f t="shared" si="7"/>
        <v>4.9786769084281132E-2</v>
      </c>
      <c r="O35" s="36">
        <f t="shared" si="7"/>
        <v>9.0094769959381912E-2</v>
      </c>
      <c r="P35" s="36">
        <f t="shared" si="7"/>
        <v>0</v>
      </c>
      <c r="Q35" s="36">
        <f t="shared" si="7"/>
        <v>6.4461075974415694E-2</v>
      </c>
      <c r="R35" s="36">
        <f t="shared" si="5"/>
        <v>0.10176004041578038</v>
      </c>
      <c r="S35" s="36">
        <f t="shared" ref="S35:T35" si="18">+S17/S$19</f>
        <v>0.10176004041578038</v>
      </c>
      <c r="T35" s="36">
        <f t="shared" si="18"/>
        <v>4.551331140344078E-3</v>
      </c>
      <c r="U35" s="121"/>
    </row>
    <row r="36" spans="1:21" ht="13.5" thickBot="1" x14ac:dyDescent="0.25">
      <c r="A36" s="24" t="s">
        <v>355</v>
      </c>
      <c r="B36" s="38">
        <f t="shared" si="7"/>
        <v>0.19124814089368164</v>
      </c>
      <c r="C36" s="38">
        <f t="shared" si="7"/>
        <v>0.26639262901469285</v>
      </c>
      <c r="D36" s="38">
        <f t="shared" si="7"/>
        <v>0.22789223193956423</v>
      </c>
      <c r="E36" s="38">
        <f t="shared" si="7"/>
        <v>0.27026370603179312</v>
      </c>
      <c r="F36" s="38">
        <f t="shared" si="7"/>
        <v>0.18876198327547147</v>
      </c>
      <c r="G36" s="38">
        <f t="shared" si="7"/>
        <v>0.17004896815715648</v>
      </c>
      <c r="H36" s="38">
        <f t="shared" si="7"/>
        <v>0.33894919899000037</v>
      </c>
      <c r="I36" s="38">
        <f t="shared" si="7"/>
        <v>0.25980017197676586</v>
      </c>
      <c r="J36" s="38">
        <f t="shared" si="7"/>
        <v>0.22127593782976587</v>
      </c>
      <c r="K36" s="38">
        <f t="shared" si="7"/>
        <v>0.448122347179853</v>
      </c>
      <c r="L36" s="38">
        <f t="shared" si="7"/>
        <v>0.19526805259638913</v>
      </c>
      <c r="M36" s="38">
        <f t="shared" si="7"/>
        <v>0.26976117912079867</v>
      </c>
      <c r="N36" s="38">
        <f t="shared" si="7"/>
        <v>0.27386341283801457</v>
      </c>
      <c r="O36" s="38">
        <f t="shared" si="7"/>
        <v>0.34722845125613261</v>
      </c>
      <c r="P36" s="38">
        <f t="shared" si="7"/>
        <v>0.15612263426746401</v>
      </c>
      <c r="Q36" s="38">
        <f t="shared" si="7"/>
        <v>0.29640980048287024</v>
      </c>
      <c r="R36" s="38">
        <f t="shared" si="5"/>
        <v>0.23361424595513161</v>
      </c>
      <c r="S36" s="38">
        <f t="shared" ref="S36:T36" si="19">+S18/S$19</f>
        <v>0.23361424595513161</v>
      </c>
      <c r="T36" s="38">
        <f t="shared" si="19"/>
        <v>0.20931059321289461</v>
      </c>
      <c r="U36" s="122"/>
    </row>
    <row r="37" spans="1:21" ht="13.5" thickBot="1" x14ac:dyDescent="0.25">
      <c r="A37" s="26" t="s">
        <v>3</v>
      </c>
      <c r="B37" s="39">
        <f t="shared" si="7"/>
        <v>1</v>
      </c>
      <c r="C37" s="39">
        <f t="shared" si="7"/>
        <v>1</v>
      </c>
      <c r="D37" s="39">
        <f t="shared" si="7"/>
        <v>1</v>
      </c>
      <c r="E37" s="39">
        <f t="shared" si="7"/>
        <v>1</v>
      </c>
      <c r="F37" s="39">
        <f t="shared" si="7"/>
        <v>1</v>
      </c>
      <c r="G37" s="39">
        <f t="shared" si="7"/>
        <v>1</v>
      </c>
      <c r="H37" s="39">
        <f t="shared" si="7"/>
        <v>1</v>
      </c>
      <c r="I37" s="39">
        <f t="shared" si="7"/>
        <v>1</v>
      </c>
      <c r="J37" s="39">
        <f t="shared" si="7"/>
        <v>1</v>
      </c>
      <c r="K37" s="39">
        <f t="shared" si="7"/>
        <v>1</v>
      </c>
      <c r="L37" s="39">
        <f t="shared" si="7"/>
        <v>1</v>
      </c>
      <c r="M37" s="39">
        <f t="shared" si="7"/>
        <v>1</v>
      </c>
      <c r="N37" s="39">
        <f t="shared" si="7"/>
        <v>1</v>
      </c>
      <c r="O37" s="39">
        <f t="shared" si="7"/>
        <v>1</v>
      </c>
      <c r="P37" s="39">
        <f t="shared" si="7"/>
        <v>1</v>
      </c>
      <c r="Q37" s="39">
        <f t="shared" si="7"/>
        <v>1</v>
      </c>
      <c r="R37" s="39">
        <f t="shared" si="5"/>
        <v>1</v>
      </c>
      <c r="S37" s="39">
        <f t="shared" ref="S37:T37" si="20">+S19/S$19</f>
        <v>1</v>
      </c>
      <c r="T37" s="39">
        <f t="shared" si="20"/>
        <v>1</v>
      </c>
      <c r="U37" s="123"/>
    </row>
  </sheetData>
  <mergeCells count="3">
    <mergeCell ref="A3:T3"/>
    <mergeCell ref="A2:T2"/>
    <mergeCell ref="A23:T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A22" sqref="A22:XFD22"/>
    </sheetView>
  </sheetViews>
  <sheetFormatPr baseColWidth="10" defaultRowHeight="12.75" x14ac:dyDescent="0.2"/>
  <cols>
    <col min="1" max="1" width="30.7109375" bestFit="1" customWidth="1"/>
    <col min="2" max="2" width="15.85546875" bestFit="1" customWidth="1"/>
    <col min="3" max="4" width="14.7109375" bestFit="1" customWidth="1"/>
    <col min="5" max="6" width="15.85546875" bestFit="1" customWidth="1"/>
    <col min="7" max="7" width="14.7109375" bestFit="1" customWidth="1"/>
    <col min="8" max="8" width="11.85546875" bestFit="1" customWidth="1"/>
    <col min="9" max="9" width="12.85546875" customWidth="1"/>
    <col min="17" max="17" width="10" bestFit="1" customWidth="1"/>
  </cols>
  <sheetData>
    <row r="1" spans="1:8" ht="13.5" thickBot="1" x14ac:dyDescent="0.25"/>
    <row r="2" spans="1:8" ht="15" x14ac:dyDescent="0.2">
      <c r="A2" s="157" t="s">
        <v>370</v>
      </c>
      <c r="B2" s="158"/>
      <c r="C2" s="158"/>
      <c r="D2" s="158"/>
      <c r="E2" s="158"/>
      <c r="F2" s="158"/>
      <c r="G2" s="158"/>
      <c r="H2" s="159"/>
    </row>
    <row r="3" spans="1:8" ht="20.25" customHeight="1" thickBot="1" x14ac:dyDescent="0.25">
      <c r="A3" s="154" t="s">
        <v>369</v>
      </c>
      <c r="B3" s="155"/>
      <c r="C3" s="155"/>
      <c r="D3" s="155"/>
      <c r="E3" s="155"/>
      <c r="F3" s="155"/>
      <c r="G3" s="155"/>
      <c r="H3" s="156"/>
    </row>
    <row r="4" spans="1:8" ht="13.5" customHeight="1" x14ac:dyDescent="0.2">
      <c r="A4" s="40" t="s">
        <v>346</v>
      </c>
      <c r="B4" s="41" t="s">
        <v>321</v>
      </c>
      <c r="C4" s="41" t="s">
        <v>284</v>
      </c>
      <c r="D4" s="41" t="s">
        <v>371</v>
      </c>
      <c r="E4" s="41" t="s">
        <v>277</v>
      </c>
      <c r="F4" s="41" t="s">
        <v>279</v>
      </c>
      <c r="G4" s="42" t="s">
        <v>279</v>
      </c>
      <c r="H4" s="42" t="s">
        <v>215</v>
      </c>
    </row>
    <row r="5" spans="1:8" ht="13.5" customHeight="1" x14ac:dyDescent="0.2">
      <c r="A5" s="17" t="s">
        <v>349</v>
      </c>
      <c r="B5" s="43" t="s">
        <v>239</v>
      </c>
      <c r="C5" s="43" t="s">
        <v>286</v>
      </c>
      <c r="D5" s="43" t="s">
        <v>255</v>
      </c>
      <c r="E5" s="43" t="s">
        <v>228</v>
      </c>
      <c r="F5" s="43" t="s">
        <v>224</v>
      </c>
      <c r="G5" s="44" t="s">
        <v>281</v>
      </c>
      <c r="H5" s="44" t="s">
        <v>105</v>
      </c>
    </row>
    <row r="6" spans="1:8" ht="13.5" customHeight="1" x14ac:dyDescent="0.2">
      <c r="A6" s="20" t="s">
        <v>350</v>
      </c>
      <c r="B6" s="45">
        <v>1313960</v>
      </c>
      <c r="C6" s="45">
        <v>1547077</v>
      </c>
      <c r="D6" s="45">
        <v>1253368.5</v>
      </c>
      <c r="E6" s="45">
        <v>810277</v>
      </c>
      <c r="F6" s="45">
        <v>2564551</v>
      </c>
      <c r="G6" s="46">
        <v>2383510</v>
      </c>
      <c r="H6" s="46">
        <v>568811</v>
      </c>
    </row>
    <row r="7" spans="1:8" ht="13.5" customHeight="1" x14ac:dyDescent="0.2">
      <c r="A7" s="20" t="s">
        <v>351</v>
      </c>
      <c r="B7" s="45">
        <v>45674</v>
      </c>
      <c r="C7" s="45">
        <v>191874</v>
      </c>
      <c r="D7" s="45">
        <v>88958.5</v>
      </c>
      <c r="E7" s="45">
        <v>55759</v>
      </c>
      <c r="F7" s="45">
        <v>834307</v>
      </c>
      <c r="G7" s="46">
        <v>775410</v>
      </c>
      <c r="H7" s="46">
        <v>129435</v>
      </c>
    </row>
    <row r="8" spans="1:8" ht="13.5" customHeight="1" x14ac:dyDescent="0.2">
      <c r="A8" s="20" t="s">
        <v>352</v>
      </c>
      <c r="B8" s="45">
        <v>2981721</v>
      </c>
      <c r="C8" s="45">
        <v>1732059</v>
      </c>
      <c r="D8" s="45">
        <v>1203715.5</v>
      </c>
      <c r="E8" s="45">
        <v>570242</v>
      </c>
      <c r="F8" s="45">
        <v>1355809</v>
      </c>
      <c r="G8" s="46">
        <v>1260097</v>
      </c>
      <c r="H8" s="46">
        <v>71123</v>
      </c>
    </row>
    <row r="9" spans="1:8" ht="13.5" customHeight="1" x14ac:dyDescent="0.2">
      <c r="A9" s="20" t="s">
        <v>335</v>
      </c>
      <c r="B9" s="45">
        <v>1321476</v>
      </c>
      <c r="C9" s="45">
        <v>484758</v>
      </c>
      <c r="D9" s="45">
        <v>801085.5</v>
      </c>
      <c r="E9" s="45">
        <v>943474</v>
      </c>
      <c r="F9" s="45">
        <v>828749</v>
      </c>
      <c r="G9" s="46">
        <v>770245</v>
      </c>
      <c r="H9" s="46">
        <v>668003</v>
      </c>
    </row>
    <row r="10" spans="1:8" x14ac:dyDescent="0.2">
      <c r="A10" s="20" t="s">
        <v>336</v>
      </c>
      <c r="B10" s="45">
        <v>0</v>
      </c>
      <c r="C10" s="45">
        <v>0</v>
      </c>
      <c r="D10" s="45">
        <v>0</v>
      </c>
      <c r="E10" s="45">
        <v>0</v>
      </c>
      <c r="F10" s="45">
        <v>3328838</v>
      </c>
      <c r="G10" s="46">
        <v>3093841</v>
      </c>
      <c r="H10" s="46">
        <v>0</v>
      </c>
    </row>
    <row r="11" spans="1:8" x14ac:dyDescent="0.2">
      <c r="A11" s="20" t="s">
        <v>337</v>
      </c>
      <c r="B11" s="45">
        <v>7840496</v>
      </c>
      <c r="C11" s="45">
        <v>4628941</v>
      </c>
      <c r="D11" s="45">
        <v>4311172</v>
      </c>
      <c r="E11" s="45">
        <v>3131263</v>
      </c>
      <c r="F11" s="45">
        <v>4541075</v>
      </c>
      <c r="G11" s="46">
        <v>4220502</v>
      </c>
      <c r="H11" s="46">
        <v>1087493</v>
      </c>
    </row>
    <row r="12" spans="1:8" x14ac:dyDescent="0.2">
      <c r="A12" s="20" t="s">
        <v>338</v>
      </c>
      <c r="B12" s="45">
        <v>1954144</v>
      </c>
      <c r="C12" s="45">
        <v>247116</v>
      </c>
      <c r="D12" s="45">
        <v>212265.5</v>
      </c>
      <c r="E12" s="45">
        <v>60717</v>
      </c>
      <c r="F12" s="45">
        <v>0</v>
      </c>
      <c r="G12" s="46">
        <v>0</v>
      </c>
      <c r="H12" s="46">
        <v>39341</v>
      </c>
    </row>
    <row r="13" spans="1:8" ht="13.5" thickBot="1" x14ac:dyDescent="0.25">
      <c r="A13" s="20" t="s">
        <v>339</v>
      </c>
      <c r="B13" s="47">
        <v>2185565</v>
      </c>
      <c r="C13" s="47">
        <v>0</v>
      </c>
      <c r="D13" s="47">
        <v>0</v>
      </c>
      <c r="E13" s="47">
        <v>0</v>
      </c>
      <c r="F13" s="47">
        <v>12246585</v>
      </c>
      <c r="G13" s="48">
        <v>11382048</v>
      </c>
      <c r="H13" s="48">
        <v>0</v>
      </c>
    </row>
    <row r="14" spans="1:8" ht="13.5" thickBot="1" x14ac:dyDescent="0.25">
      <c r="A14" s="24" t="s">
        <v>353</v>
      </c>
      <c r="B14" s="49">
        <f>SUM(B6:B13)</f>
        <v>17643036</v>
      </c>
      <c r="C14" s="49">
        <f t="shared" ref="C14:H14" si="0">SUM(C6:C13)</f>
        <v>8831825</v>
      </c>
      <c r="D14" s="49">
        <f t="shared" si="0"/>
        <v>7870565.5</v>
      </c>
      <c r="E14" s="49">
        <f t="shared" si="0"/>
        <v>5571732</v>
      </c>
      <c r="F14" s="49">
        <f t="shared" si="0"/>
        <v>25699914</v>
      </c>
      <c r="G14" s="49">
        <f t="shared" si="0"/>
        <v>23885653</v>
      </c>
      <c r="H14" s="49">
        <f t="shared" si="0"/>
        <v>2564206</v>
      </c>
    </row>
    <row r="15" spans="1:8" x14ac:dyDescent="0.2">
      <c r="A15" s="20" t="s">
        <v>340</v>
      </c>
      <c r="B15" s="50">
        <v>757101</v>
      </c>
      <c r="C15" s="50">
        <v>2281351</v>
      </c>
      <c r="D15" s="50">
        <v>876063</v>
      </c>
      <c r="E15" s="50">
        <v>563807</v>
      </c>
      <c r="F15" s="50">
        <v>372614</v>
      </c>
      <c r="G15" s="51">
        <v>346310</v>
      </c>
      <c r="H15" s="51">
        <v>265900</v>
      </c>
    </row>
    <row r="16" spans="1:8" x14ac:dyDescent="0.2">
      <c r="A16" s="20" t="s">
        <v>341</v>
      </c>
      <c r="B16" s="50">
        <v>7847339</v>
      </c>
      <c r="C16" s="50">
        <v>334614</v>
      </c>
      <c r="D16" s="50">
        <v>87451</v>
      </c>
      <c r="E16" s="50">
        <v>13438</v>
      </c>
      <c r="F16" s="50">
        <v>804911</v>
      </c>
      <c r="G16" s="51">
        <v>748089</v>
      </c>
      <c r="H16" s="51">
        <v>0</v>
      </c>
    </row>
    <row r="17" spans="1:8" ht="13.5" thickBot="1" x14ac:dyDescent="0.25">
      <c r="A17" s="20" t="s">
        <v>354</v>
      </c>
      <c r="B17" s="50">
        <v>1662422</v>
      </c>
      <c r="C17" s="50">
        <v>845348</v>
      </c>
      <c r="D17" s="50">
        <v>264891.5</v>
      </c>
      <c r="E17" s="50">
        <v>108185</v>
      </c>
      <c r="F17" s="50">
        <v>527214</v>
      </c>
      <c r="G17" s="51">
        <v>489996</v>
      </c>
      <c r="H17" s="51">
        <v>44262</v>
      </c>
    </row>
    <row r="18" spans="1:8" ht="13.5" thickBot="1" x14ac:dyDescent="0.25">
      <c r="A18" s="24" t="s">
        <v>355</v>
      </c>
      <c r="B18" s="49">
        <f>SUM(B15:B17)</f>
        <v>10266862</v>
      </c>
      <c r="C18" s="49">
        <f t="shared" ref="C18:H18" si="1">SUM(C15:C17)</f>
        <v>3461313</v>
      </c>
      <c r="D18" s="49">
        <f t="shared" si="1"/>
        <v>1228405.5</v>
      </c>
      <c r="E18" s="49">
        <f t="shared" si="1"/>
        <v>685430</v>
      </c>
      <c r="F18" s="49">
        <f t="shared" si="1"/>
        <v>1704739</v>
      </c>
      <c r="G18" s="49">
        <f t="shared" si="1"/>
        <v>1584395</v>
      </c>
      <c r="H18" s="49">
        <f t="shared" si="1"/>
        <v>310162</v>
      </c>
    </row>
    <row r="19" spans="1:8" ht="13.5" thickBot="1" x14ac:dyDescent="0.25">
      <c r="A19" s="26" t="s">
        <v>3</v>
      </c>
      <c r="B19" s="52">
        <v>27909898</v>
      </c>
      <c r="C19" s="52">
        <v>12293138</v>
      </c>
      <c r="D19" s="52">
        <v>9098971</v>
      </c>
      <c r="E19" s="52">
        <v>6257162</v>
      </c>
      <c r="F19" s="52">
        <v>27404653</v>
      </c>
      <c r="G19" s="53">
        <v>25470048</v>
      </c>
      <c r="H19" s="53">
        <v>2874368</v>
      </c>
    </row>
    <row r="20" spans="1:8" x14ac:dyDescent="0.2">
      <c r="A20" s="29" t="s">
        <v>4</v>
      </c>
      <c r="B20" s="54">
        <v>12038</v>
      </c>
      <c r="C20" s="54">
        <v>251</v>
      </c>
      <c r="D20" s="54">
        <v>1503</v>
      </c>
      <c r="E20" s="54">
        <v>598</v>
      </c>
      <c r="F20" s="54">
        <v>4125</v>
      </c>
      <c r="G20" s="55">
        <v>259</v>
      </c>
      <c r="H20" s="55">
        <v>712</v>
      </c>
    </row>
    <row r="21" spans="1:8" ht="13.5" thickBot="1" x14ac:dyDescent="0.25">
      <c r="A21" s="32" t="s">
        <v>5</v>
      </c>
      <c r="B21" s="56">
        <v>5</v>
      </c>
      <c r="C21" s="56">
        <v>2</v>
      </c>
      <c r="D21" s="56">
        <v>5</v>
      </c>
      <c r="E21" s="56">
        <v>1</v>
      </c>
      <c r="F21" s="56">
        <v>3</v>
      </c>
      <c r="G21" s="57">
        <v>1</v>
      </c>
      <c r="H21" s="57">
        <v>2</v>
      </c>
    </row>
    <row r="22" spans="1:8" ht="13.5" thickBot="1" x14ac:dyDescent="0.25"/>
    <row r="23" spans="1:8" ht="13.5" thickBot="1" x14ac:dyDescent="0.25">
      <c r="A23" s="160" t="s">
        <v>356</v>
      </c>
      <c r="B23" s="161"/>
      <c r="C23" s="161"/>
      <c r="D23" s="161"/>
      <c r="E23" s="161"/>
      <c r="F23" s="161"/>
      <c r="G23" s="161"/>
      <c r="H23" s="162"/>
    </row>
    <row r="24" spans="1:8" ht="15" x14ac:dyDescent="0.25">
      <c r="A24" s="35" t="s">
        <v>357</v>
      </c>
      <c r="B24" s="36">
        <f>+B6/B$19</f>
        <v>4.7078638553247308E-2</v>
      </c>
      <c r="C24" s="36">
        <f t="shared" ref="C24:G24" si="2">+C6/C$19</f>
        <v>0.1258488272075039</v>
      </c>
      <c r="D24" s="36">
        <f t="shared" si="2"/>
        <v>0.13774837836058604</v>
      </c>
      <c r="E24" s="36">
        <f t="shared" si="2"/>
        <v>0.12949592802615625</v>
      </c>
      <c r="F24" s="36">
        <f t="shared" si="2"/>
        <v>9.3580860155390397E-2</v>
      </c>
      <c r="G24" s="58">
        <f t="shared" si="2"/>
        <v>9.3580899415658739E-2</v>
      </c>
      <c r="H24" s="58">
        <f t="shared" ref="H24" si="3">+H6/H$19</f>
        <v>0.19789080590933381</v>
      </c>
    </row>
    <row r="25" spans="1:8" ht="15" x14ac:dyDescent="0.25">
      <c r="A25" s="37" t="s">
        <v>358</v>
      </c>
      <c r="B25" s="36">
        <f t="shared" ref="B25:G37" si="4">+B7/B$19</f>
        <v>1.6364803626297739E-3</v>
      </c>
      <c r="C25" s="36">
        <f t="shared" si="4"/>
        <v>1.5608219805227926E-2</v>
      </c>
      <c r="D25" s="36">
        <f t="shared" si="4"/>
        <v>9.7767648671481643E-3</v>
      </c>
      <c r="E25" s="36">
        <f t="shared" si="4"/>
        <v>8.9112284451001913E-3</v>
      </c>
      <c r="F25" s="36">
        <f t="shared" si="4"/>
        <v>3.0443990661001983E-2</v>
      </c>
      <c r="G25" s="58">
        <f t="shared" si="4"/>
        <v>3.0443994451836133E-2</v>
      </c>
      <c r="H25" s="58">
        <f t="shared" ref="H25" si="5">+H7/H$19</f>
        <v>4.5030768502850017E-2</v>
      </c>
    </row>
    <row r="26" spans="1:8" ht="15" x14ac:dyDescent="0.25">
      <c r="A26" s="37" t="s">
        <v>359</v>
      </c>
      <c r="B26" s="36">
        <f t="shared" si="4"/>
        <v>0.10683381931385059</v>
      </c>
      <c r="C26" s="36">
        <f t="shared" si="4"/>
        <v>0.14089640903730194</v>
      </c>
      <c r="D26" s="36">
        <f t="shared" si="4"/>
        <v>0.13229138767449639</v>
      </c>
      <c r="E26" s="36">
        <f t="shared" si="4"/>
        <v>9.1134287397385591E-2</v>
      </c>
      <c r="F26" s="36">
        <f t="shared" si="4"/>
        <v>4.9473678794619294E-2</v>
      </c>
      <c r="G26" s="58">
        <f t="shared" si="4"/>
        <v>4.9473679829735696E-2</v>
      </c>
      <c r="H26" s="58">
        <f t="shared" ref="H26" si="6">+H8/H$19</f>
        <v>2.4743874131635198E-2</v>
      </c>
    </row>
    <row r="27" spans="1:8" ht="15" x14ac:dyDescent="0.25">
      <c r="A27" s="37" t="s">
        <v>360</v>
      </c>
      <c r="B27" s="36">
        <f t="shared" si="4"/>
        <v>4.7347933697213795E-2</v>
      </c>
      <c r="C27" s="36">
        <f t="shared" si="4"/>
        <v>3.943321875992932E-2</v>
      </c>
      <c r="D27" s="36">
        <f t="shared" si="4"/>
        <v>8.8041329068968346E-2</v>
      </c>
      <c r="E27" s="36">
        <f t="shared" si="4"/>
        <v>0.15078305468197883</v>
      </c>
      <c r="F27" s="36">
        <f t="shared" si="4"/>
        <v>3.0241178386750601E-2</v>
      </c>
      <c r="G27" s="58">
        <f t="shared" si="4"/>
        <v>3.0241207240755887E-2</v>
      </c>
      <c r="H27" s="58">
        <f t="shared" ref="H27" si="7">+H9/H$19</f>
        <v>0.232399957138404</v>
      </c>
    </row>
    <row r="28" spans="1:8" ht="15" x14ac:dyDescent="0.25">
      <c r="A28" s="37" t="s">
        <v>361</v>
      </c>
      <c r="B28" s="36">
        <f t="shared" si="4"/>
        <v>0</v>
      </c>
      <c r="C28" s="36">
        <f t="shared" si="4"/>
        <v>0</v>
      </c>
      <c r="D28" s="36">
        <f t="shared" si="4"/>
        <v>0</v>
      </c>
      <c r="E28" s="36">
        <f t="shared" si="4"/>
        <v>0</v>
      </c>
      <c r="F28" s="36">
        <f t="shared" si="4"/>
        <v>0.12146981025448489</v>
      </c>
      <c r="G28" s="58">
        <f t="shared" si="4"/>
        <v>0.12146977500788377</v>
      </c>
      <c r="H28" s="58">
        <f t="shared" ref="H28" si="8">+H10/H$19</f>
        <v>0</v>
      </c>
    </row>
    <row r="29" spans="1:8" ht="15" x14ac:dyDescent="0.25">
      <c r="A29" s="37" t="s">
        <v>362</v>
      </c>
      <c r="B29" s="36">
        <f t="shared" si="4"/>
        <v>0.28092170025128721</v>
      </c>
      <c r="C29" s="36">
        <f t="shared" si="4"/>
        <v>0.37654673688687135</v>
      </c>
      <c r="D29" s="36">
        <f t="shared" si="4"/>
        <v>0.4738087416697998</v>
      </c>
      <c r="E29" s="36">
        <f t="shared" si="4"/>
        <v>0.50042862882565609</v>
      </c>
      <c r="F29" s="36">
        <f t="shared" si="4"/>
        <v>0.16570452470242919</v>
      </c>
      <c r="G29" s="58">
        <f t="shared" si="4"/>
        <v>0.16570451692906116</v>
      </c>
      <c r="H29" s="58">
        <f t="shared" ref="H29" si="9">+H11/H$19</f>
        <v>0.37834160413697898</v>
      </c>
    </row>
    <row r="30" spans="1:8" ht="15" x14ac:dyDescent="0.25">
      <c r="A30" s="37" t="s">
        <v>363</v>
      </c>
      <c r="B30" s="36">
        <f t="shared" si="4"/>
        <v>7.0016164157962885E-2</v>
      </c>
      <c r="C30" s="36">
        <f t="shared" si="4"/>
        <v>2.0101946305329039E-2</v>
      </c>
      <c r="D30" s="36">
        <f t="shared" si="4"/>
        <v>2.3328517037805703E-2</v>
      </c>
      <c r="E30" s="36">
        <f t="shared" si="4"/>
        <v>9.7036004501721389E-3</v>
      </c>
      <c r="F30" s="36">
        <f t="shared" si="4"/>
        <v>0</v>
      </c>
      <c r="G30" s="58">
        <f t="shared" si="4"/>
        <v>0</v>
      </c>
      <c r="H30" s="58">
        <f t="shared" ref="H30" si="10">+H12/H$19</f>
        <v>1.368683481029569E-2</v>
      </c>
    </row>
    <row r="31" spans="1:8" ht="15.75" thickBot="1" x14ac:dyDescent="0.3">
      <c r="A31" s="37" t="s">
        <v>364</v>
      </c>
      <c r="B31" s="36">
        <f t="shared" si="4"/>
        <v>7.830788202808911E-2</v>
      </c>
      <c r="C31" s="36">
        <f t="shared" si="4"/>
        <v>0</v>
      </c>
      <c r="D31" s="36">
        <f t="shared" si="4"/>
        <v>0</v>
      </c>
      <c r="E31" s="36">
        <f t="shared" si="4"/>
        <v>0</v>
      </c>
      <c r="F31" s="36">
        <f t="shared" si="4"/>
        <v>0.44687976892099307</v>
      </c>
      <c r="G31" s="58">
        <f t="shared" si="4"/>
        <v>0.44687972319486796</v>
      </c>
      <c r="H31" s="58">
        <f t="shared" ref="H31" si="11">+H13/H$19</f>
        <v>0</v>
      </c>
    </row>
    <row r="32" spans="1:8" ht="13.5" thickBot="1" x14ac:dyDescent="0.25">
      <c r="A32" s="24" t="s">
        <v>353</v>
      </c>
      <c r="B32" s="38">
        <f t="shared" si="4"/>
        <v>0.63214261836428065</v>
      </c>
      <c r="C32" s="38">
        <f t="shared" si="4"/>
        <v>0.71843535800216352</v>
      </c>
      <c r="D32" s="38">
        <f t="shared" si="4"/>
        <v>0.86499511867880441</v>
      </c>
      <c r="E32" s="38">
        <f t="shared" si="4"/>
        <v>0.89045672782644913</v>
      </c>
      <c r="F32" s="38">
        <f t="shared" si="4"/>
        <v>0.93779381187566946</v>
      </c>
      <c r="G32" s="38">
        <f t="shared" si="4"/>
        <v>0.93779379606979929</v>
      </c>
      <c r="H32" s="38">
        <f t="shared" ref="H32" si="12">+H14/H$19</f>
        <v>0.8920938446294977</v>
      </c>
    </row>
    <row r="33" spans="1:8" ht="15" x14ac:dyDescent="0.25">
      <c r="A33" s="37" t="s">
        <v>365</v>
      </c>
      <c r="B33" s="36">
        <f t="shared" si="4"/>
        <v>2.7126612931369365E-2</v>
      </c>
      <c r="C33" s="36">
        <f t="shared" si="4"/>
        <v>0.18557922314058461</v>
      </c>
      <c r="D33" s="36">
        <f t="shared" si="4"/>
        <v>9.6281546561693618E-2</v>
      </c>
      <c r="E33" s="36">
        <f t="shared" si="4"/>
        <v>9.0105865886163733E-2</v>
      </c>
      <c r="F33" s="36">
        <f t="shared" si="4"/>
        <v>1.3596742129885753E-2</v>
      </c>
      <c r="G33" s="58">
        <f t="shared" si="4"/>
        <v>1.359675490207164E-2</v>
      </c>
      <c r="H33" s="58">
        <f t="shared" ref="H33" si="13">+H15/H$19</f>
        <v>9.2507292037762742E-2</v>
      </c>
    </row>
    <row r="34" spans="1:8" ht="15" x14ac:dyDescent="0.25">
      <c r="A34" s="37" t="s">
        <v>366</v>
      </c>
      <c r="B34" s="36">
        <f t="shared" si="4"/>
        <v>0.28116688208606139</v>
      </c>
      <c r="C34" s="36">
        <f t="shared" si="4"/>
        <v>2.7219575668962635E-2</v>
      </c>
      <c r="D34" s="36">
        <f t="shared" si="4"/>
        <v>9.6110867921218781E-3</v>
      </c>
      <c r="E34" s="36">
        <f t="shared" si="4"/>
        <v>2.1476190004350213E-3</v>
      </c>
      <c r="F34" s="36">
        <f t="shared" si="4"/>
        <v>2.9371326102906686E-2</v>
      </c>
      <c r="G34" s="58">
        <f t="shared" si="4"/>
        <v>2.9371322739556675E-2</v>
      </c>
      <c r="H34" s="58">
        <f t="shared" ref="H34" si="14">+H16/H$19</f>
        <v>0</v>
      </c>
    </row>
    <row r="35" spans="1:8" ht="15.75" thickBot="1" x14ac:dyDescent="0.3">
      <c r="A35" s="37" t="s">
        <v>367</v>
      </c>
      <c r="B35" s="36">
        <f t="shared" si="4"/>
        <v>5.9563886618288611E-2</v>
      </c>
      <c r="C35" s="36">
        <f t="shared" si="4"/>
        <v>6.8765843188289266E-2</v>
      </c>
      <c r="D35" s="36">
        <f t="shared" si="4"/>
        <v>2.9112247967380048E-2</v>
      </c>
      <c r="E35" s="36">
        <f t="shared" si="4"/>
        <v>1.7289787286952137E-2</v>
      </c>
      <c r="F35" s="36">
        <f t="shared" si="4"/>
        <v>1.9238119891538126E-2</v>
      </c>
      <c r="G35" s="58">
        <f t="shared" si="4"/>
        <v>1.9238126288572365E-2</v>
      </c>
      <c r="H35" s="58">
        <f t="shared" ref="H35" si="15">+H17/H$19</f>
        <v>1.5398863332739579E-2</v>
      </c>
    </row>
    <row r="36" spans="1:8" ht="13.5" thickBot="1" x14ac:dyDescent="0.25">
      <c r="A36" s="24" t="s">
        <v>355</v>
      </c>
      <c r="B36" s="38">
        <f t="shared" si="4"/>
        <v>0.36785738163571935</v>
      </c>
      <c r="C36" s="38">
        <f t="shared" si="4"/>
        <v>0.28156464199783654</v>
      </c>
      <c r="D36" s="38">
        <f t="shared" si="4"/>
        <v>0.13500488132119556</v>
      </c>
      <c r="E36" s="38">
        <f t="shared" si="4"/>
        <v>0.10954327217355088</v>
      </c>
      <c r="F36" s="38">
        <f t="shared" si="4"/>
        <v>6.2206188124330562E-2</v>
      </c>
      <c r="G36" s="38">
        <f t="shared" si="4"/>
        <v>6.2206203930200682E-2</v>
      </c>
      <c r="H36" s="38">
        <f t="shared" ref="H36" si="16">+H18/H$19</f>
        <v>0.10790615537050231</v>
      </c>
    </row>
    <row r="37" spans="1:8" ht="13.5" thickBot="1" x14ac:dyDescent="0.25">
      <c r="A37" s="26" t="s">
        <v>3</v>
      </c>
      <c r="B37" s="39">
        <f t="shared" si="4"/>
        <v>1</v>
      </c>
      <c r="C37" s="39">
        <f t="shared" si="4"/>
        <v>1</v>
      </c>
      <c r="D37" s="39">
        <f t="shared" si="4"/>
        <v>1</v>
      </c>
      <c r="E37" s="39">
        <f t="shared" si="4"/>
        <v>1</v>
      </c>
      <c r="F37" s="39">
        <f t="shared" si="4"/>
        <v>1</v>
      </c>
      <c r="G37" s="59">
        <f t="shared" si="4"/>
        <v>1</v>
      </c>
      <c r="H37" s="59">
        <f t="shared" ref="H37" si="17">+H19/H$19</f>
        <v>1</v>
      </c>
    </row>
  </sheetData>
  <mergeCells count="3">
    <mergeCell ref="A3:H3"/>
    <mergeCell ref="A2:H2"/>
    <mergeCell ref="A23:H2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0"/>
  <sheetViews>
    <sheetView topLeftCell="A4" workbookViewId="0">
      <selection activeCell="A4" sqref="A1:A1048576"/>
    </sheetView>
  </sheetViews>
  <sheetFormatPr baseColWidth="10" defaultRowHeight="12.75" x14ac:dyDescent="0.2"/>
  <cols>
    <col min="1" max="1" width="27.85546875" bestFit="1" customWidth="1"/>
    <col min="2" max="7" width="11.85546875" bestFit="1" customWidth="1"/>
  </cols>
  <sheetData>
    <row r="4" spans="1:7" ht="13.5" thickBot="1" x14ac:dyDescent="0.25"/>
    <row r="5" spans="1:7" ht="15" x14ac:dyDescent="0.2">
      <c r="A5" s="157" t="s">
        <v>372</v>
      </c>
      <c r="B5" s="158"/>
      <c r="C5" s="158"/>
      <c r="D5" s="158"/>
      <c r="E5" s="158"/>
      <c r="F5" s="158"/>
      <c r="G5" s="159"/>
    </row>
    <row r="6" spans="1:7" ht="15.75" thickBot="1" x14ac:dyDescent="0.25">
      <c r="A6" s="154" t="s">
        <v>369</v>
      </c>
      <c r="B6" s="155"/>
      <c r="C6" s="155"/>
      <c r="D6" s="155"/>
      <c r="E6" s="155"/>
      <c r="F6" s="155"/>
      <c r="G6" s="156"/>
    </row>
    <row r="7" spans="1:7" x14ac:dyDescent="0.2">
      <c r="A7" s="40" t="s">
        <v>346</v>
      </c>
      <c r="B7" s="41" t="s">
        <v>150</v>
      </c>
      <c r="C7" s="41" t="s">
        <v>150</v>
      </c>
      <c r="D7" s="41" t="s">
        <v>150</v>
      </c>
      <c r="E7" s="41" t="s">
        <v>161</v>
      </c>
      <c r="F7" s="41" t="s">
        <v>373</v>
      </c>
      <c r="G7" s="42" t="s">
        <v>161</v>
      </c>
    </row>
    <row r="8" spans="1:7" x14ac:dyDescent="0.2">
      <c r="A8" s="17" t="s">
        <v>349</v>
      </c>
      <c r="B8" s="43" t="s">
        <v>156</v>
      </c>
      <c r="C8" s="43" t="s">
        <v>154</v>
      </c>
      <c r="D8" s="43" t="s">
        <v>155</v>
      </c>
      <c r="E8" s="43" t="s">
        <v>163</v>
      </c>
      <c r="F8" s="43" t="s">
        <v>153</v>
      </c>
      <c r="G8" s="44" t="s">
        <v>164</v>
      </c>
    </row>
    <row r="9" spans="1:7" x14ac:dyDescent="0.2">
      <c r="A9" s="20" t="s">
        <v>350</v>
      </c>
      <c r="B9" s="45">
        <v>982272</v>
      </c>
      <c r="C9" s="45">
        <v>982094</v>
      </c>
      <c r="D9" s="45">
        <v>983081</v>
      </c>
      <c r="E9" s="45">
        <v>595342</v>
      </c>
      <c r="F9" s="45">
        <v>686970.5</v>
      </c>
      <c r="G9" s="46">
        <v>177909</v>
      </c>
    </row>
    <row r="10" spans="1:7" x14ac:dyDescent="0.2">
      <c r="A10" s="20" t="s">
        <v>351</v>
      </c>
      <c r="B10" s="45">
        <v>1464</v>
      </c>
      <c r="C10" s="45">
        <v>1464</v>
      </c>
      <c r="D10" s="45">
        <v>1466</v>
      </c>
      <c r="E10" s="45">
        <v>40764</v>
      </c>
      <c r="F10" s="45">
        <v>19475.5</v>
      </c>
      <c r="G10" s="46">
        <v>11454</v>
      </c>
    </row>
    <row r="11" spans="1:7" x14ac:dyDescent="0.2">
      <c r="A11" s="20" t="s">
        <v>352</v>
      </c>
      <c r="B11" s="45">
        <v>137318</v>
      </c>
      <c r="C11" s="45">
        <v>137293</v>
      </c>
      <c r="D11" s="45">
        <v>137431</v>
      </c>
      <c r="E11" s="45">
        <v>103390</v>
      </c>
      <c r="F11" s="45">
        <v>119840.5</v>
      </c>
      <c r="G11" s="46">
        <v>100004</v>
      </c>
    </row>
    <row r="12" spans="1:7" x14ac:dyDescent="0.2">
      <c r="A12" s="20" t="s">
        <v>335</v>
      </c>
      <c r="B12" s="45">
        <v>111437</v>
      </c>
      <c r="C12" s="45">
        <v>111417</v>
      </c>
      <c r="D12" s="45">
        <v>111529</v>
      </c>
      <c r="E12" s="45">
        <v>680140</v>
      </c>
      <c r="F12" s="45">
        <v>410736.5</v>
      </c>
      <c r="G12" s="46">
        <v>492909</v>
      </c>
    </row>
    <row r="13" spans="1:7" x14ac:dyDescent="0.2">
      <c r="A13" s="20" t="s">
        <v>336</v>
      </c>
      <c r="B13" s="45">
        <v>953976</v>
      </c>
      <c r="C13" s="45">
        <v>953804</v>
      </c>
      <c r="D13" s="45">
        <v>954762</v>
      </c>
      <c r="E13" s="45">
        <v>18124</v>
      </c>
      <c r="F13" s="45">
        <v>487533.5</v>
      </c>
      <c r="G13" s="46">
        <v>0</v>
      </c>
    </row>
    <row r="14" spans="1:7" x14ac:dyDescent="0.2">
      <c r="A14" s="20" t="s">
        <v>337</v>
      </c>
      <c r="B14" s="45">
        <v>593687</v>
      </c>
      <c r="C14" s="45">
        <v>1845868</v>
      </c>
      <c r="D14" s="45">
        <v>999240</v>
      </c>
      <c r="E14" s="45">
        <v>934524</v>
      </c>
      <c r="F14" s="45">
        <v>580632.5</v>
      </c>
      <c r="G14" s="46">
        <v>492984</v>
      </c>
    </row>
    <row r="15" spans="1:7" x14ac:dyDescent="0.2">
      <c r="A15" s="20" t="s">
        <v>338</v>
      </c>
      <c r="B15" s="45">
        <v>0</v>
      </c>
      <c r="C15" s="45">
        <v>0</v>
      </c>
      <c r="D15" s="45">
        <v>0</v>
      </c>
      <c r="E15" s="45">
        <v>0</v>
      </c>
      <c r="F15" s="45">
        <v>50984</v>
      </c>
      <c r="G15" s="46">
        <v>0</v>
      </c>
    </row>
    <row r="16" spans="1:7" ht="13.5" thickBot="1" x14ac:dyDescent="0.25">
      <c r="A16" s="20" t="s">
        <v>339</v>
      </c>
      <c r="B16" s="47">
        <v>1399158</v>
      </c>
      <c r="C16" s="47">
        <v>1398905</v>
      </c>
      <c r="D16" s="47">
        <v>1400311</v>
      </c>
      <c r="E16" s="47">
        <v>239941</v>
      </c>
      <c r="F16" s="47">
        <v>800370.5</v>
      </c>
      <c r="G16" s="48">
        <v>0</v>
      </c>
    </row>
    <row r="17" spans="1:7" ht="13.5" thickBot="1" x14ac:dyDescent="0.25">
      <c r="A17" s="24" t="s">
        <v>353</v>
      </c>
      <c r="B17" s="49">
        <f>SUM(B9:B16)</f>
        <v>4179312</v>
      </c>
      <c r="C17" s="49">
        <f t="shared" ref="C17:G17" si="0">SUM(C9:C16)</f>
        <v>5430845</v>
      </c>
      <c r="D17" s="49">
        <f t="shared" si="0"/>
        <v>4587820</v>
      </c>
      <c r="E17" s="49">
        <f t="shared" si="0"/>
        <v>2612225</v>
      </c>
      <c r="F17" s="49">
        <f t="shared" si="0"/>
        <v>3156543.5</v>
      </c>
      <c r="G17" s="49">
        <f t="shared" si="0"/>
        <v>1275260</v>
      </c>
    </row>
    <row r="18" spans="1:7" x14ac:dyDescent="0.2">
      <c r="A18" s="20" t="s">
        <v>340</v>
      </c>
      <c r="B18" s="50">
        <v>491152</v>
      </c>
      <c r="C18" s="50">
        <v>491063</v>
      </c>
      <c r="D18" s="50">
        <v>491556</v>
      </c>
      <c r="E18" s="50">
        <v>619264</v>
      </c>
      <c r="F18" s="50">
        <v>537840.5</v>
      </c>
      <c r="G18" s="51">
        <v>46383</v>
      </c>
    </row>
    <row r="19" spans="1:7" x14ac:dyDescent="0.2">
      <c r="A19" s="20" t="s">
        <v>341</v>
      </c>
      <c r="B19" s="50">
        <v>0</v>
      </c>
      <c r="C19" s="50">
        <v>0</v>
      </c>
      <c r="D19" s="50">
        <v>0</v>
      </c>
      <c r="E19" s="50">
        <v>102911</v>
      </c>
      <c r="F19" s="50">
        <v>33852</v>
      </c>
      <c r="G19" s="51">
        <v>5202</v>
      </c>
    </row>
    <row r="20" spans="1:7" ht="13.5" thickBot="1" x14ac:dyDescent="0.25">
      <c r="A20" s="20" t="s">
        <v>354</v>
      </c>
      <c r="B20" s="50">
        <v>28910</v>
      </c>
      <c r="C20" s="50">
        <v>28905</v>
      </c>
      <c r="D20" s="50">
        <v>28934</v>
      </c>
      <c r="E20" s="50">
        <v>230707</v>
      </c>
      <c r="F20" s="50">
        <v>142862.5</v>
      </c>
      <c r="G20" s="51">
        <v>18975</v>
      </c>
    </row>
    <row r="21" spans="1:7" ht="13.5" thickBot="1" x14ac:dyDescent="0.25">
      <c r="A21" s="24" t="s">
        <v>355</v>
      </c>
      <c r="B21" s="49">
        <f>SUM(B18:B20)</f>
        <v>520062</v>
      </c>
      <c r="C21" s="49">
        <f t="shared" ref="C21:G21" si="1">SUM(C18:C20)</f>
        <v>519968</v>
      </c>
      <c r="D21" s="49">
        <f t="shared" si="1"/>
        <v>520490</v>
      </c>
      <c r="E21" s="49">
        <f t="shared" si="1"/>
        <v>952882</v>
      </c>
      <c r="F21" s="49">
        <f t="shared" si="1"/>
        <v>714555</v>
      </c>
      <c r="G21" s="49">
        <f t="shared" si="1"/>
        <v>70560</v>
      </c>
    </row>
    <row r="22" spans="1:7" ht="13.5" thickBot="1" x14ac:dyDescent="0.25">
      <c r="A22" s="26" t="s">
        <v>3</v>
      </c>
      <c r="B22" s="52">
        <v>4699374</v>
      </c>
      <c r="C22" s="52">
        <v>5950813</v>
      </c>
      <c r="D22" s="52">
        <v>5108310</v>
      </c>
      <c r="E22" s="52">
        <v>3565107</v>
      </c>
      <c r="F22" s="52">
        <v>3871098.5</v>
      </c>
      <c r="G22" s="53">
        <v>1345820</v>
      </c>
    </row>
    <row r="23" spans="1:7" x14ac:dyDescent="0.2">
      <c r="A23" s="29" t="s">
        <v>4</v>
      </c>
      <c r="B23" s="54">
        <v>3044</v>
      </c>
      <c r="C23" s="54">
        <v>193</v>
      </c>
      <c r="D23" s="54">
        <v>346</v>
      </c>
      <c r="E23" s="54">
        <v>721</v>
      </c>
      <c r="F23" s="54">
        <v>2371</v>
      </c>
      <c r="G23" s="55">
        <v>23</v>
      </c>
    </row>
    <row r="24" spans="1:7" ht="13.5" thickBot="1" x14ac:dyDescent="0.25">
      <c r="A24" s="32" t="s">
        <v>5</v>
      </c>
      <c r="B24" s="56">
        <v>12</v>
      </c>
      <c r="C24" s="56">
        <v>2</v>
      </c>
      <c r="D24" s="56">
        <v>4</v>
      </c>
      <c r="E24" s="56">
        <v>2</v>
      </c>
      <c r="F24" s="56">
        <v>8</v>
      </c>
      <c r="G24" s="57">
        <v>1</v>
      </c>
    </row>
    <row r="25" spans="1:7" ht="13.5" thickBot="1" x14ac:dyDescent="0.25"/>
    <row r="26" spans="1:7" ht="13.5" thickBot="1" x14ac:dyDescent="0.25">
      <c r="A26" s="160" t="s">
        <v>356</v>
      </c>
      <c r="B26" s="161"/>
      <c r="C26" s="161"/>
      <c r="D26" s="161"/>
      <c r="E26" s="161"/>
      <c r="F26" s="161"/>
      <c r="G26" s="162"/>
    </row>
    <row r="27" spans="1:7" ht="15" x14ac:dyDescent="0.25">
      <c r="A27" s="35" t="s">
        <v>357</v>
      </c>
      <c r="B27" s="36">
        <f>+B9/B$22</f>
        <v>0.20902188248902939</v>
      </c>
      <c r="C27" s="36">
        <f t="shared" ref="C27:G27" si="2">+C9/C$22</f>
        <v>0.16503526492934664</v>
      </c>
      <c r="D27" s="36">
        <f t="shared" si="2"/>
        <v>0.1924474043274586</v>
      </c>
      <c r="E27" s="36">
        <f t="shared" si="2"/>
        <v>0.16699134135384996</v>
      </c>
      <c r="F27" s="36">
        <f t="shared" si="2"/>
        <v>0.17746138466897704</v>
      </c>
      <c r="G27" s="58">
        <f t="shared" si="2"/>
        <v>0.13219375547993045</v>
      </c>
    </row>
    <row r="28" spans="1:7" ht="15" x14ac:dyDescent="0.25">
      <c r="A28" s="37" t="s">
        <v>358</v>
      </c>
      <c r="B28" s="36">
        <f t="shared" ref="B28:G40" si="3">+B10/B$22</f>
        <v>3.1153085496068202E-4</v>
      </c>
      <c r="C28" s="36">
        <f t="shared" si="3"/>
        <v>2.4601680476264335E-4</v>
      </c>
      <c r="D28" s="36">
        <f t="shared" si="3"/>
        <v>2.869833663188021E-4</v>
      </c>
      <c r="E28" s="36">
        <f t="shared" si="3"/>
        <v>1.1434158918652371E-2</v>
      </c>
      <c r="F28" s="36">
        <f t="shared" si="3"/>
        <v>5.0310008903157594E-3</v>
      </c>
      <c r="G28" s="58">
        <f t="shared" si="3"/>
        <v>8.5107963917908785E-3</v>
      </c>
    </row>
    <row r="29" spans="1:7" ht="15" x14ac:dyDescent="0.25">
      <c r="A29" s="37" t="s">
        <v>359</v>
      </c>
      <c r="B29" s="36">
        <f t="shared" si="3"/>
        <v>2.9220487664952822E-2</v>
      </c>
      <c r="C29" s="36">
        <f t="shared" si="3"/>
        <v>2.307130134991639E-2</v>
      </c>
      <c r="D29" s="36">
        <f t="shared" si="3"/>
        <v>2.6903418155906748E-2</v>
      </c>
      <c r="E29" s="36">
        <f t="shared" si="3"/>
        <v>2.9000532101841545E-2</v>
      </c>
      <c r="F29" s="36">
        <f t="shared" si="3"/>
        <v>3.0957750106332865E-2</v>
      </c>
      <c r="G29" s="58">
        <f t="shared" si="3"/>
        <v>7.4307113878527592E-2</v>
      </c>
    </row>
    <row r="30" spans="1:7" ht="15" x14ac:dyDescent="0.25">
      <c r="A30" s="37" t="s">
        <v>360</v>
      </c>
      <c r="B30" s="36">
        <f t="shared" si="3"/>
        <v>2.3713158390883553E-2</v>
      </c>
      <c r="C30" s="36">
        <f t="shared" si="3"/>
        <v>1.8722987934589777E-2</v>
      </c>
      <c r="D30" s="36">
        <f t="shared" si="3"/>
        <v>2.1832856659051623E-2</v>
      </c>
      <c r="E30" s="36">
        <f t="shared" si="3"/>
        <v>0.19077688271347817</v>
      </c>
      <c r="F30" s="36">
        <f t="shared" si="3"/>
        <v>0.10610334508408918</v>
      </c>
      <c r="G30" s="58">
        <f t="shared" si="3"/>
        <v>0.36625180187543654</v>
      </c>
    </row>
    <row r="31" spans="1:7" ht="15" x14ac:dyDescent="0.25">
      <c r="A31" s="37" t="s">
        <v>361</v>
      </c>
      <c r="B31" s="36">
        <f t="shared" si="3"/>
        <v>0.2030006549808549</v>
      </c>
      <c r="C31" s="36">
        <f t="shared" si="3"/>
        <v>0.16028129265698654</v>
      </c>
      <c r="D31" s="36">
        <f t="shared" si="3"/>
        <v>0.18690369221914879</v>
      </c>
      <c r="E31" s="36">
        <f t="shared" si="3"/>
        <v>5.0837183848899906E-3</v>
      </c>
      <c r="F31" s="36">
        <f t="shared" si="3"/>
        <v>0.1259418999542378</v>
      </c>
      <c r="G31" s="58">
        <f t="shared" si="3"/>
        <v>0</v>
      </c>
    </row>
    <row r="32" spans="1:7" ht="15" x14ac:dyDescent="0.25">
      <c r="A32" s="37" t="s">
        <v>362</v>
      </c>
      <c r="B32" s="36">
        <f t="shared" si="3"/>
        <v>0.12633320948705082</v>
      </c>
      <c r="C32" s="36">
        <f t="shared" si="3"/>
        <v>0.31018753235902391</v>
      </c>
      <c r="D32" s="36">
        <f t="shared" si="3"/>
        <v>0.19561068141909946</v>
      </c>
      <c r="E32" s="36">
        <f t="shared" si="3"/>
        <v>0.26213070182746268</v>
      </c>
      <c r="F32" s="36">
        <f t="shared" si="3"/>
        <v>0.14999166257329799</v>
      </c>
      <c r="G32" s="58">
        <f t="shared" si="3"/>
        <v>0.36630752998172117</v>
      </c>
    </row>
    <row r="33" spans="1:7" ht="15" x14ac:dyDescent="0.25">
      <c r="A33" s="37" t="s">
        <v>363</v>
      </c>
      <c r="B33" s="36">
        <f t="shared" si="3"/>
        <v>0</v>
      </c>
      <c r="C33" s="36">
        <f t="shared" si="3"/>
        <v>0</v>
      </c>
      <c r="D33" s="36">
        <f t="shared" si="3"/>
        <v>0</v>
      </c>
      <c r="E33" s="36">
        <f t="shared" si="3"/>
        <v>0</v>
      </c>
      <c r="F33" s="36">
        <f t="shared" si="3"/>
        <v>1.3170421780794262E-2</v>
      </c>
      <c r="G33" s="58">
        <f t="shared" si="3"/>
        <v>0</v>
      </c>
    </row>
    <row r="34" spans="1:7" ht="15.75" thickBot="1" x14ac:dyDescent="0.3">
      <c r="A34" s="37" t="s">
        <v>364</v>
      </c>
      <c r="B34" s="36">
        <f t="shared" si="3"/>
        <v>0.29773284697068164</v>
      </c>
      <c r="C34" s="36">
        <f t="shared" si="3"/>
        <v>0.2350779632967798</v>
      </c>
      <c r="D34" s="36">
        <f t="shared" si="3"/>
        <v>0.27412412324232477</v>
      </c>
      <c r="E34" s="36">
        <f t="shared" si="3"/>
        <v>6.7302608308810921E-2</v>
      </c>
      <c r="F34" s="36">
        <f t="shared" si="3"/>
        <v>0.20675539514171495</v>
      </c>
      <c r="G34" s="58">
        <f t="shared" si="3"/>
        <v>0</v>
      </c>
    </row>
    <row r="35" spans="1:7" ht="13.5" thickBot="1" x14ac:dyDescent="0.25">
      <c r="A35" s="24" t="s">
        <v>353</v>
      </c>
      <c r="B35" s="38">
        <f t="shared" si="3"/>
        <v>0.88933377083841381</v>
      </c>
      <c r="C35" s="38">
        <f t="shared" si="3"/>
        <v>0.91262235933140567</v>
      </c>
      <c r="D35" s="38">
        <f t="shared" si="3"/>
        <v>0.8981091593893088</v>
      </c>
      <c r="E35" s="38">
        <f t="shared" si="3"/>
        <v>0.73271994360898562</v>
      </c>
      <c r="F35" s="38">
        <f t="shared" si="3"/>
        <v>0.81541286019975978</v>
      </c>
      <c r="G35" s="38">
        <f t="shared" si="3"/>
        <v>0.9475709976074066</v>
      </c>
    </row>
    <row r="36" spans="1:7" ht="15" x14ac:dyDescent="0.25">
      <c r="A36" s="37" t="s">
        <v>365</v>
      </c>
      <c r="B36" s="36">
        <f t="shared" si="3"/>
        <v>0.10451434595331208</v>
      </c>
      <c r="C36" s="36">
        <f t="shared" si="3"/>
        <v>8.2520321172922087E-2</v>
      </c>
      <c r="D36" s="36">
        <f t="shared" si="3"/>
        <v>9.6226736435337717E-2</v>
      </c>
      <c r="E36" s="36">
        <f t="shared" si="3"/>
        <v>0.17370137838780153</v>
      </c>
      <c r="F36" s="36">
        <f t="shared" si="3"/>
        <v>0.13893743597586061</v>
      </c>
      <c r="G36" s="58">
        <f t="shared" si="3"/>
        <v>3.4464490050675423E-2</v>
      </c>
    </row>
    <row r="37" spans="1:7" ht="15" x14ac:dyDescent="0.25">
      <c r="A37" s="37" t="s">
        <v>366</v>
      </c>
      <c r="B37" s="36">
        <f t="shared" si="3"/>
        <v>0</v>
      </c>
      <c r="C37" s="36">
        <f t="shared" si="3"/>
        <v>0</v>
      </c>
      <c r="D37" s="36">
        <f t="shared" si="3"/>
        <v>0</v>
      </c>
      <c r="E37" s="36">
        <f t="shared" si="3"/>
        <v>2.8866174283128109E-2</v>
      </c>
      <c r="F37" s="36">
        <f t="shared" si="3"/>
        <v>8.7448046077876866E-3</v>
      </c>
      <c r="G37" s="58">
        <f t="shared" si="3"/>
        <v>3.8653014519029289E-3</v>
      </c>
    </row>
    <row r="38" spans="1:7" ht="15.75" thickBot="1" x14ac:dyDescent="0.3">
      <c r="A38" s="37" t="s">
        <v>367</v>
      </c>
      <c r="B38" s="36">
        <f t="shared" si="3"/>
        <v>6.1518832082741231E-3</v>
      </c>
      <c r="C38" s="36">
        <f t="shared" si="3"/>
        <v>4.857319495672272E-3</v>
      </c>
      <c r="D38" s="36">
        <f t="shared" si="3"/>
        <v>5.6641041753534927E-3</v>
      </c>
      <c r="E38" s="36">
        <f t="shared" si="3"/>
        <v>6.4712503720084705E-2</v>
      </c>
      <c r="F38" s="36">
        <f t="shared" si="3"/>
        <v>3.6904899216591881E-2</v>
      </c>
      <c r="G38" s="58">
        <f t="shared" si="3"/>
        <v>1.4099210890015009E-2</v>
      </c>
    </row>
    <row r="39" spans="1:7" ht="13.5" thickBot="1" x14ac:dyDescent="0.25">
      <c r="A39" s="24" t="s">
        <v>355</v>
      </c>
      <c r="B39" s="38">
        <f t="shared" si="3"/>
        <v>0.11066622916158621</v>
      </c>
      <c r="C39" s="38">
        <f t="shared" si="3"/>
        <v>8.7377640668594353E-2</v>
      </c>
      <c r="D39" s="38">
        <f t="shared" si="3"/>
        <v>0.1018908406106912</v>
      </c>
      <c r="E39" s="38">
        <f t="shared" si="3"/>
        <v>0.26728005639101438</v>
      </c>
      <c r="F39" s="38">
        <f t="shared" si="3"/>
        <v>0.18458713980024016</v>
      </c>
      <c r="G39" s="38">
        <f t="shared" si="3"/>
        <v>5.2429002392593363E-2</v>
      </c>
    </row>
    <row r="40" spans="1:7" ht="13.5" thickBot="1" x14ac:dyDescent="0.25">
      <c r="A40" s="26" t="s">
        <v>3</v>
      </c>
      <c r="B40" s="39">
        <f t="shared" si="3"/>
        <v>1</v>
      </c>
      <c r="C40" s="39">
        <f t="shared" si="3"/>
        <v>1</v>
      </c>
      <c r="D40" s="39">
        <f t="shared" si="3"/>
        <v>1</v>
      </c>
      <c r="E40" s="39">
        <f t="shared" si="3"/>
        <v>1</v>
      </c>
      <c r="F40" s="39">
        <f t="shared" si="3"/>
        <v>1</v>
      </c>
      <c r="G40" s="59">
        <f t="shared" si="3"/>
        <v>1</v>
      </c>
    </row>
  </sheetData>
  <mergeCells count="3">
    <mergeCell ref="A5:G5"/>
    <mergeCell ref="A6:G6"/>
    <mergeCell ref="A26:G2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workbookViewId="0">
      <pane xSplit="1" ySplit="5" topLeftCell="B6" activePane="bottomRight" state="frozen"/>
      <selection pane="topRight" activeCell="C1" sqref="C1"/>
      <selection pane="bottomLeft" activeCell="A9" sqref="A9"/>
      <selection pane="bottomRight" activeCell="B20" sqref="B20"/>
    </sheetView>
  </sheetViews>
  <sheetFormatPr baseColWidth="10" defaultRowHeight="12.75" x14ac:dyDescent="0.2"/>
  <cols>
    <col min="1" max="1" width="27.85546875" bestFit="1" customWidth="1"/>
    <col min="2" max="2" width="13" bestFit="1" customWidth="1"/>
    <col min="3" max="5" width="11.85546875" bestFit="1" customWidth="1"/>
    <col min="6" max="6" width="14.5703125" customWidth="1"/>
    <col min="7" max="11" width="13" bestFit="1" customWidth="1"/>
    <col min="12" max="18" width="11.85546875" bestFit="1" customWidth="1"/>
    <col min="19" max="19" width="13" bestFit="1" customWidth="1"/>
    <col min="20" max="21" width="11.85546875" bestFit="1" customWidth="1"/>
    <col min="22" max="23" width="13" bestFit="1" customWidth="1"/>
    <col min="24" max="26" width="11.85546875" bestFit="1" customWidth="1"/>
    <col min="27" max="30" width="13" bestFit="1" customWidth="1"/>
    <col min="31" max="31" width="11.85546875" bestFit="1" customWidth="1"/>
    <col min="32" max="32" width="13" bestFit="1" customWidth="1"/>
    <col min="33" max="34" width="11.85546875" bestFit="1" customWidth="1"/>
    <col min="36" max="37" width="11.85546875" bestFit="1" customWidth="1"/>
  </cols>
  <sheetData>
    <row r="1" spans="1:37" ht="13.5" thickBot="1" x14ac:dyDescent="0.25"/>
    <row r="2" spans="1:37" ht="15" x14ac:dyDescent="0.2">
      <c r="A2" s="157" t="s">
        <v>374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9"/>
    </row>
    <row r="3" spans="1:37" ht="15.75" thickBot="1" x14ac:dyDescent="0.25">
      <c r="A3" s="154" t="s">
        <v>369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6"/>
    </row>
    <row r="4" spans="1:37" ht="63" customHeight="1" x14ac:dyDescent="0.2">
      <c r="A4" s="40" t="s">
        <v>346</v>
      </c>
      <c r="B4" s="60" t="s">
        <v>375</v>
      </c>
      <c r="C4" s="60" t="s">
        <v>209</v>
      </c>
      <c r="D4" s="60" t="s">
        <v>378</v>
      </c>
      <c r="E4" s="60" t="s">
        <v>270</v>
      </c>
      <c r="F4" s="60" t="s">
        <v>379</v>
      </c>
      <c r="G4" s="60" t="s">
        <v>380</v>
      </c>
      <c r="H4" s="60" t="s">
        <v>375</v>
      </c>
      <c r="I4" s="60" t="s">
        <v>111</v>
      </c>
      <c r="J4" s="60" t="s">
        <v>381</v>
      </c>
      <c r="K4" s="60" t="s">
        <v>122</v>
      </c>
      <c r="L4" s="60" t="s">
        <v>382</v>
      </c>
      <c r="M4" s="60" t="s">
        <v>383</v>
      </c>
      <c r="N4" s="60" t="s">
        <v>384</v>
      </c>
      <c r="O4" s="60" t="s">
        <v>385</v>
      </c>
      <c r="P4" s="60" t="s">
        <v>386</v>
      </c>
      <c r="Q4" s="60" t="s">
        <v>387</v>
      </c>
      <c r="R4" s="60" t="s">
        <v>212</v>
      </c>
      <c r="S4" s="60" t="s">
        <v>106</v>
      </c>
      <c r="T4" s="60" t="s">
        <v>388</v>
      </c>
      <c r="U4" s="60" t="s">
        <v>144</v>
      </c>
      <c r="V4" s="60" t="s">
        <v>171</v>
      </c>
      <c r="W4" s="60" t="s">
        <v>171</v>
      </c>
      <c r="X4" s="60" t="s">
        <v>376</v>
      </c>
      <c r="Y4" s="60" t="s">
        <v>144</v>
      </c>
      <c r="Z4" s="60" t="s">
        <v>199</v>
      </c>
      <c r="AA4" s="60" t="s">
        <v>106</v>
      </c>
      <c r="AB4" s="60" t="s">
        <v>171</v>
      </c>
      <c r="AC4" s="60" t="s">
        <v>132</v>
      </c>
      <c r="AD4" s="60" t="s">
        <v>389</v>
      </c>
      <c r="AE4" s="60" t="s">
        <v>390</v>
      </c>
      <c r="AF4" s="60" t="s">
        <v>391</v>
      </c>
      <c r="AG4" s="60" t="s">
        <v>392</v>
      </c>
      <c r="AH4" s="60" t="s">
        <v>377</v>
      </c>
      <c r="AI4" s="60" t="s">
        <v>393</v>
      </c>
      <c r="AJ4" s="60" t="s">
        <v>183</v>
      </c>
      <c r="AK4" s="61" t="s">
        <v>183</v>
      </c>
    </row>
    <row r="5" spans="1:37" x14ac:dyDescent="0.2">
      <c r="A5" s="17" t="s">
        <v>349</v>
      </c>
      <c r="B5" s="43" t="s">
        <v>173</v>
      </c>
      <c r="C5" s="43" t="s">
        <v>211</v>
      </c>
      <c r="D5" s="43" t="s">
        <v>117</v>
      </c>
      <c r="E5" s="43" t="s">
        <v>156</v>
      </c>
      <c r="F5" s="43" t="s">
        <v>37</v>
      </c>
      <c r="G5" s="43" t="s">
        <v>110</v>
      </c>
      <c r="H5" s="43" t="s">
        <v>175</v>
      </c>
      <c r="I5" s="43" t="s">
        <v>114</v>
      </c>
      <c r="J5" s="43" t="s">
        <v>93</v>
      </c>
      <c r="K5" s="43" t="s">
        <v>124</v>
      </c>
      <c r="L5" s="43" t="s">
        <v>71</v>
      </c>
      <c r="M5" s="43" t="s">
        <v>8</v>
      </c>
      <c r="N5" s="43" t="s">
        <v>139</v>
      </c>
      <c r="O5" s="43" t="s">
        <v>113</v>
      </c>
      <c r="P5" s="43" t="s">
        <v>167</v>
      </c>
      <c r="Q5" s="43" t="s">
        <v>170</v>
      </c>
      <c r="R5" s="43" t="s">
        <v>214</v>
      </c>
      <c r="S5" s="43" t="s">
        <v>109</v>
      </c>
      <c r="T5" s="43" t="s">
        <v>105</v>
      </c>
      <c r="U5" s="43" t="s">
        <v>147</v>
      </c>
      <c r="V5" s="43" t="s">
        <v>176</v>
      </c>
      <c r="W5" s="43" t="s">
        <v>174</v>
      </c>
      <c r="X5" s="43" t="s">
        <v>129</v>
      </c>
      <c r="Y5" s="43" t="s">
        <v>146</v>
      </c>
      <c r="Z5" s="43" t="s">
        <v>153</v>
      </c>
      <c r="AA5" s="43" t="s">
        <v>108</v>
      </c>
      <c r="AB5" s="43" t="s">
        <v>33</v>
      </c>
      <c r="AC5" s="43" t="s">
        <v>134</v>
      </c>
      <c r="AD5" s="43" t="s">
        <v>56</v>
      </c>
      <c r="AE5" s="43" t="s">
        <v>100</v>
      </c>
      <c r="AF5" s="43" t="s">
        <v>16</v>
      </c>
      <c r="AG5" s="43" t="s">
        <v>98</v>
      </c>
      <c r="AH5" s="43" t="s">
        <v>99</v>
      </c>
      <c r="AI5" s="43" t="s">
        <v>81</v>
      </c>
      <c r="AJ5" s="43" t="s">
        <v>186</v>
      </c>
      <c r="AK5" s="44" t="s">
        <v>185</v>
      </c>
    </row>
    <row r="6" spans="1:37" x14ac:dyDescent="0.2">
      <c r="A6" s="20" t="s">
        <v>350</v>
      </c>
      <c r="B6" s="45">
        <v>3138246</v>
      </c>
      <c r="C6" s="45">
        <v>365000</v>
      </c>
      <c r="D6" s="45">
        <v>942875</v>
      </c>
      <c r="E6" s="45">
        <v>595615</v>
      </c>
      <c r="F6" s="45">
        <v>1420731.5</v>
      </c>
      <c r="G6" s="45">
        <v>2662718</v>
      </c>
      <c r="H6" s="45">
        <v>3378980.5</v>
      </c>
      <c r="I6" s="45">
        <v>283820</v>
      </c>
      <c r="J6" s="45">
        <v>118160.42857142857</v>
      </c>
      <c r="K6" s="45">
        <v>86089</v>
      </c>
      <c r="L6" s="45">
        <v>138149.16666666666</v>
      </c>
      <c r="M6" s="45">
        <v>167105.29999999999</v>
      </c>
      <c r="N6" s="45">
        <v>264173</v>
      </c>
      <c r="O6" s="45">
        <v>110054</v>
      </c>
      <c r="P6" s="45">
        <v>378033.5</v>
      </c>
      <c r="Q6" s="45">
        <v>175519.25</v>
      </c>
      <c r="R6" s="45">
        <v>254461</v>
      </c>
      <c r="S6" s="45">
        <v>4765361</v>
      </c>
      <c r="T6" s="45">
        <v>291260</v>
      </c>
      <c r="U6" s="45">
        <v>153899</v>
      </c>
      <c r="V6" s="45">
        <v>1602612</v>
      </c>
      <c r="W6" s="45">
        <v>1765773</v>
      </c>
      <c r="X6" s="45">
        <v>463132.5</v>
      </c>
      <c r="Y6" s="45">
        <v>575637</v>
      </c>
      <c r="Z6" s="45">
        <v>907692</v>
      </c>
      <c r="AA6" s="45">
        <v>3229939</v>
      </c>
      <c r="AB6" s="45">
        <v>3374484</v>
      </c>
      <c r="AC6" s="45">
        <v>5095000</v>
      </c>
      <c r="AD6" s="45">
        <v>88144.5</v>
      </c>
      <c r="AE6" s="45">
        <v>118832.5</v>
      </c>
      <c r="AF6" s="45">
        <v>67378.5</v>
      </c>
      <c r="AG6" s="45">
        <v>263711.59999999998</v>
      </c>
      <c r="AH6" s="45">
        <v>102055.33333333333</v>
      </c>
      <c r="AI6" s="45">
        <v>259594.14285714287</v>
      </c>
      <c r="AJ6" s="45">
        <v>1015577</v>
      </c>
      <c r="AK6" s="46">
        <v>234733</v>
      </c>
    </row>
    <row r="7" spans="1:37" x14ac:dyDescent="0.2">
      <c r="A7" s="20" t="s">
        <v>351</v>
      </c>
      <c r="B7" s="45">
        <v>1551970</v>
      </c>
      <c r="C7" s="45">
        <v>199000</v>
      </c>
      <c r="D7" s="45">
        <v>313500.28571428574</v>
      </c>
      <c r="E7" s="45">
        <v>33161</v>
      </c>
      <c r="F7" s="45">
        <v>433155.5</v>
      </c>
      <c r="G7" s="45">
        <v>696327</v>
      </c>
      <c r="H7" s="45">
        <v>709852.5</v>
      </c>
      <c r="I7" s="45">
        <v>34638</v>
      </c>
      <c r="J7" s="45">
        <v>34587.428571428572</v>
      </c>
      <c r="K7" s="45">
        <v>12131</v>
      </c>
      <c r="L7" s="45">
        <v>33877.5</v>
      </c>
      <c r="M7" s="45">
        <v>91113.1</v>
      </c>
      <c r="N7" s="45">
        <v>162486</v>
      </c>
      <c r="O7" s="45">
        <v>57666.666666666664</v>
      </c>
      <c r="P7" s="45">
        <v>162603.5</v>
      </c>
      <c r="Q7" s="45">
        <v>199185.25</v>
      </c>
      <c r="R7" s="45">
        <v>2549</v>
      </c>
      <c r="S7" s="45">
        <v>618956</v>
      </c>
      <c r="T7" s="45">
        <v>81515.5</v>
      </c>
      <c r="U7" s="45">
        <v>67593</v>
      </c>
      <c r="V7" s="45">
        <v>904572</v>
      </c>
      <c r="W7" s="45">
        <v>904572</v>
      </c>
      <c r="X7" s="45">
        <v>321912.5</v>
      </c>
      <c r="Y7" s="45">
        <v>145902</v>
      </c>
      <c r="Z7" s="45">
        <v>582308</v>
      </c>
      <c r="AA7" s="45">
        <v>453999</v>
      </c>
      <c r="AB7" s="45">
        <v>904572</v>
      </c>
      <c r="AC7" s="45">
        <v>1144000</v>
      </c>
      <c r="AD7" s="45">
        <v>20428.5</v>
      </c>
      <c r="AE7" s="45">
        <v>126251.5</v>
      </c>
      <c r="AF7" s="45">
        <v>30806.5</v>
      </c>
      <c r="AG7" s="45">
        <v>112264.4</v>
      </c>
      <c r="AH7" s="45">
        <v>105938.66666666667</v>
      </c>
      <c r="AI7" s="45">
        <v>69474.28571428571</v>
      </c>
      <c r="AJ7" s="45">
        <v>555804</v>
      </c>
      <c r="AK7" s="46">
        <v>635263</v>
      </c>
    </row>
    <row r="8" spans="1:37" x14ac:dyDescent="0.2">
      <c r="A8" s="20" t="s">
        <v>352</v>
      </c>
      <c r="B8" s="45">
        <v>141765</v>
      </c>
      <c r="C8" s="45">
        <v>127000</v>
      </c>
      <c r="D8" s="45">
        <v>135771.85714285713</v>
      </c>
      <c r="E8" s="45">
        <v>115614</v>
      </c>
      <c r="F8" s="45">
        <v>397871</v>
      </c>
      <c r="G8" s="45">
        <v>425871</v>
      </c>
      <c r="H8" s="45">
        <v>136725.5</v>
      </c>
      <c r="I8" s="45">
        <v>51645</v>
      </c>
      <c r="J8" s="45">
        <v>39611</v>
      </c>
      <c r="K8" s="45">
        <v>22000</v>
      </c>
      <c r="L8" s="45">
        <v>33883.666666666664</v>
      </c>
      <c r="M8" s="45">
        <v>42631.8</v>
      </c>
      <c r="N8" s="45">
        <v>78025.5</v>
      </c>
      <c r="O8" s="45">
        <v>23486.666666666668</v>
      </c>
      <c r="P8" s="45">
        <v>53238</v>
      </c>
      <c r="Q8" s="45">
        <v>60539</v>
      </c>
      <c r="R8" s="45">
        <v>0</v>
      </c>
      <c r="S8" s="45">
        <v>961259</v>
      </c>
      <c r="T8" s="45">
        <v>55137</v>
      </c>
      <c r="U8" s="45">
        <v>330407</v>
      </c>
      <c r="V8" s="45">
        <v>165616</v>
      </c>
      <c r="W8" s="45">
        <v>165616</v>
      </c>
      <c r="X8" s="45">
        <v>19783.5</v>
      </c>
      <c r="Y8" s="45">
        <v>667144</v>
      </c>
      <c r="Z8" s="45">
        <v>25013</v>
      </c>
      <c r="AA8" s="45">
        <v>1526321</v>
      </c>
      <c r="AB8" s="45">
        <v>165616</v>
      </c>
      <c r="AC8" s="45">
        <v>55000</v>
      </c>
      <c r="AD8" s="45">
        <v>22626</v>
      </c>
      <c r="AE8" s="45">
        <v>87566</v>
      </c>
      <c r="AF8" s="45">
        <v>18972.5</v>
      </c>
      <c r="AG8" s="45">
        <v>71988.899999999994</v>
      </c>
      <c r="AH8" s="45">
        <v>67079.333333333328</v>
      </c>
      <c r="AI8" s="45">
        <v>59654.142857142855</v>
      </c>
      <c r="AJ8" s="45">
        <v>56890</v>
      </c>
      <c r="AK8" s="46">
        <v>26851</v>
      </c>
    </row>
    <row r="9" spans="1:37" x14ac:dyDescent="0.2">
      <c r="A9" s="20" t="s">
        <v>335</v>
      </c>
      <c r="B9" s="45">
        <v>3151590</v>
      </c>
      <c r="C9" s="45">
        <v>1000000</v>
      </c>
      <c r="D9" s="45">
        <v>312098.85714285716</v>
      </c>
      <c r="E9" s="45">
        <v>799797</v>
      </c>
      <c r="F9" s="45">
        <v>1358199</v>
      </c>
      <c r="G9" s="45">
        <v>2023810</v>
      </c>
      <c r="H9" s="45">
        <v>2951279</v>
      </c>
      <c r="I9" s="45">
        <v>239872</v>
      </c>
      <c r="J9" s="45">
        <v>197686.57142857142</v>
      </c>
      <c r="K9" s="45">
        <v>52182</v>
      </c>
      <c r="L9" s="45">
        <v>137603.5</v>
      </c>
      <c r="M9" s="45">
        <v>180735.2</v>
      </c>
      <c r="N9" s="45">
        <v>161639.5</v>
      </c>
      <c r="O9" s="45">
        <v>64955.666666666664</v>
      </c>
      <c r="P9" s="45">
        <v>121972.5</v>
      </c>
      <c r="Q9" s="45">
        <v>65284.75</v>
      </c>
      <c r="R9" s="45">
        <v>0</v>
      </c>
      <c r="S9" s="45">
        <v>2750237</v>
      </c>
      <c r="T9" s="45">
        <v>730056</v>
      </c>
      <c r="U9" s="45">
        <v>445933</v>
      </c>
      <c r="V9" s="45">
        <v>3641408</v>
      </c>
      <c r="W9" s="45">
        <v>2358647</v>
      </c>
      <c r="X9" s="45">
        <v>538852.5</v>
      </c>
      <c r="Y9" s="45">
        <v>924590</v>
      </c>
      <c r="Z9" s="45">
        <v>114509</v>
      </c>
      <c r="AA9" s="45">
        <v>4391545</v>
      </c>
      <c r="AB9" s="45">
        <v>7878753</v>
      </c>
      <c r="AC9" s="45">
        <v>5620000</v>
      </c>
      <c r="AD9" s="45">
        <v>52019</v>
      </c>
      <c r="AE9" s="45">
        <v>119022.5</v>
      </c>
      <c r="AF9" s="45">
        <v>93071.5</v>
      </c>
      <c r="AG9" s="45">
        <v>279839.09999999998</v>
      </c>
      <c r="AH9" s="45">
        <v>203867.66666666666</v>
      </c>
      <c r="AI9" s="45">
        <v>194657</v>
      </c>
      <c r="AJ9" s="45">
        <v>245246</v>
      </c>
      <c r="AK9" s="46">
        <v>103539</v>
      </c>
    </row>
    <row r="10" spans="1:37" x14ac:dyDescent="0.2">
      <c r="A10" s="20" t="s">
        <v>336</v>
      </c>
      <c r="B10" s="45">
        <v>5637.5</v>
      </c>
      <c r="C10" s="45">
        <v>25000</v>
      </c>
      <c r="D10" s="45">
        <v>8498.2857142857138</v>
      </c>
      <c r="E10" s="45">
        <v>12695</v>
      </c>
      <c r="F10" s="45">
        <v>171077.5</v>
      </c>
      <c r="G10" s="45">
        <v>58241.5</v>
      </c>
      <c r="H10" s="45">
        <v>5637.5</v>
      </c>
      <c r="I10" s="45">
        <v>0</v>
      </c>
      <c r="J10" s="45">
        <v>2229.2857142857142</v>
      </c>
      <c r="K10" s="45">
        <v>0</v>
      </c>
      <c r="L10" s="45">
        <v>333.33333333333331</v>
      </c>
      <c r="M10" s="45">
        <v>4606.8999999999996</v>
      </c>
      <c r="N10" s="45">
        <v>24.5</v>
      </c>
      <c r="O10" s="45">
        <v>2022.3333333333333</v>
      </c>
      <c r="P10" s="45">
        <v>104730.5</v>
      </c>
      <c r="Q10" s="45">
        <v>1717</v>
      </c>
      <c r="R10" s="45">
        <v>0</v>
      </c>
      <c r="S10" s="45">
        <v>126599</v>
      </c>
      <c r="T10" s="45">
        <v>10000</v>
      </c>
      <c r="U10" s="45">
        <v>0</v>
      </c>
      <c r="V10" s="45">
        <v>11275</v>
      </c>
      <c r="W10" s="45">
        <v>11275</v>
      </c>
      <c r="X10" s="45">
        <v>0</v>
      </c>
      <c r="Y10" s="45">
        <v>0</v>
      </c>
      <c r="Z10" s="45">
        <v>19125</v>
      </c>
      <c r="AA10" s="45">
        <v>75962</v>
      </c>
      <c r="AB10" s="45">
        <v>11275</v>
      </c>
      <c r="AC10" s="45">
        <v>0</v>
      </c>
      <c r="AD10" s="45">
        <v>6724.5</v>
      </c>
      <c r="AE10" s="45">
        <v>25536.5</v>
      </c>
      <c r="AF10" s="45">
        <v>0</v>
      </c>
      <c r="AG10" s="45">
        <v>10218.200000000001</v>
      </c>
      <c r="AH10" s="45">
        <v>17060.333333333332</v>
      </c>
      <c r="AI10" s="45">
        <v>12397.857142857143</v>
      </c>
      <c r="AJ10" s="45">
        <v>0</v>
      </c>
      <c r="AK10" s="46">
        <v>0</v>
      </c>
    </row>
    <row r="11" spans="1:37" x14ac:dyDescent="0.2">
      <c r="A11" s="20" t="s">
        <v>337</v>
      </c>
      <c r="B11" s="45">
        <v>681127.5</v>
      </c>
      <c r="C11" s="45">
        <v>2965000</v>
      </c>
      <c r="D11" s="45">
        <v>380617.85714285716</v>
      </c>
      <c r="E11" s="45">
        <v>734615</v>
      </c>
      <c r="F11" s="45">
        <v>638382.5</v>
      </c>
      <c r="G11" s="45">
        <v>647884</v>
      </c>
      <c r="H11" s="45">
        <v>995277</v>
      </c>
      <c r="I11" s="45">
        <v>330031</v>
      </c>
      <c r="J11" s="45">
        <v>144691.85714285713</v>
      </c>
      <c r="K11" s="45">
        <v>152307</v>
      </c>
      <c r="L11" s="45">
        <v>174869</v>
      </c>
      <c r="M11" s="45">
        <v>232203.1</v>
      </c>
      <c r="N11" s="45">
        <v>512897</v>
      </c>
      <c r="O11" s="45">
        <v>129654</v>
      </c>
      <c r="P11" s="45">
        <v>331633.5</v>
      </c>
      <c r="Q11" s="45">
        <v>296772.5</v>
      </c>
      <c r="R11" s="45">
        <v>485000</v>
      </c>
      <c r="S11" s="45">
        <v>1618295</v>
      </c>
      <c r="T11" s="45">
        <v>1284410.5</v>
      </c>
      <c r="U11" s="45">
        <v>314622</v>
      </c>
      <c r="V11" s="45">
        <v>640000</v>
      </c>
      <c r="W11" s="45">
        <v>1760000</v>
      </c>
      <c r="X11" s="45">
        <v>110073</v>
      </c>
      <c r="Y11" s="45">
        <v>695719</v>
      </c>
      <c r="Z11" s="45">
        <v>243231</v>
      </c>
      <c r="AA11" s="45">
        <v>1413222</v>
      </c>
      <c r="AB11" s="45">
        <v>1840000</v>
      </c>
      <c r="AC11" s="45">
        <v>2217000</v>
      </c>
      <c r="AD11" s="45">
        <v>122883</v>
      </c>
      <c r="AE11" s="45">
        <v>142571.5</v>
      </c>
      <c r="AF11" s="45">
        <v>141878</v>
      </c>
      <c r="AG11" s="45">
        <v>351002.8</v>
      </c>
      <c r="AH11" s="45">
        <v>141675</v>
      </c>
      <c r="AI11" s="45">
        <v>248425.57142857142</v>
      </c>
      <c r="AJ11" s="45">
        <v>245246</v>
      </c>
      <c r="AK11" s="46">
        <v>132688</v>
      </c>
    </row>
    <row r="12" spans="1:37" x14ac:dyDescent="0.2">
      <c r="A12" s="20" t="s">
        <v>338</v>
      </c>
      <c r="B12" s="45">
        <v>176688</v>
      </c>
      <c r="C12" s="45">
        <v>0</v>
      </c>
      <c r="D12" s="45">
        <v>76178</v>
      </c>
      <c r="E12" s="45">
        <v>1667362</v>
      </c>
      <c r="F12" s="45">
        <v>0</v>
      </c>
      <c r="G12" s="45">
        <v>1921486</v>
      </c>
      <c r="H12" s="45">
        <v>394235</v>
      </c>
      <c r="I12" s="45">
        <v>0</v>
      </c>
      <c r="J12" s="45">
        <v>19422.142857142859</v>
      </c>
      <c r="K12" s="45">
        <v>0</v>
      </c>
      <c r="L12" s="45">
        <v>2824.6666666666665</v>
      </c>
      <c r="M12" s="45">
        <v>37995.9</v>
      </c>
      <c r="N12" s="45">
        <v>182112.5</v>
      </c>
      <c r="O12" s="45">
        <v>0</v>
      </c>
      <c r="P12" s="45">
        <v>83978.5</v>
      </c>
      <c r="Q12" s="45">
        <v>201187.25</v>
      </c>
      <c r="R12" s="45">
        <v>0</v>
      </c>
      <c r="S12" s="45">
        <v>16226286</v>
      </c>
      <c r="T12" s="45">
        <v>0</v>
      </c>
      <c r="U12" s="45">
        <v>0</v>
      </c>
      <c r="V12" s="45">
        <v>0</v>
      </c>
      <c r="W12" s="45">
        <v>0</v>
      </c>
      <c r="X12" s="45">
        <v>199847.5</v>
      </c>
      <c r="Y12" s="45">
        <v>0</v>
      </c>
      <c r="Z12" s="45">
        <v>0</v>
      </c>
      <c r="AA12" s="45">
        <v>8229231</v>
      </c>
      <c r="AB12" s="45">
        <v>0</v>
      </c>
      <c r="AC12" s="45">
        <v>3300000</v>
      </c>
      <c r="AD12" s="45">
        <v>23994</v>
      </c>
      <c r="AE12" s="45">
        <v>46405.5</v>
      </c>
      <c r="AF12" s="45">
        <v>0</v>
      </c>
      <c r="AG12" s="45">
        <v>56987.3</v>
      </c>
      <c r="AH12" s="45">
        <v>34044</v>
      </c>
      <c r="AI12" s="45">
        <v>42351.428571428572</v>
      </c>
      <c r="AJ12" s="45">
        <v>1187082</v>
      </c>
      <c r="AK12" s="46">
        <v>0</v>
      </c>
    </row>
    <row r="13" spans="1:37" ht="13.5" thickBot="1" x14ac:dyDescent="0.25">
      <c r="A13" s="20" t="s">
        <v>339</v>
      </c>
      <c r="B13" s="47">
        <v>4715103.5</v>
      </c>
      <c r="C13" s="47">
        <v>200000</v>
      </c>
      <c r="D13" s="47">
        <v>246127.85714285713</v>
      </c>
      <c r="E13" s="47">
        <v>1246058</v>
      </c>
      <c r="F13" s="47">
        <v>1092061.5</v>
      </c>
      <c r="G13" s="47">
        <v>2643491</v>
      </c>
      <c r="H13" s="47">
        <v>3651081</v>
      </c>
      <c r="I13" s="47">
        <v>0</v>
      </c>
      <c r="J13" s="47">
        <v>5671.2857142857147</v>
      </c>
      <c r="K13" s="47">
        <v>39699</v>
      </c>
      <c r="L13" s="47">
        <v>14455.666666666666</v>
      </c>
      <c r="M13" s="47">
        <v>3969.9</v>
      </c>
      <c r="N13" s="47">
        <v>115527.5</v>
      </c>
      <c r="O13" s="47">
        <v>0</v>
      </c>
      <c r="P13" s="47">
        <v>0</v>
      </c>
      <c r="Q13" s="47">
        <v>185358.25</v>
      </c>
      <c r="R13" s="47">
        <v>2258000</v>
      </c>
      <c r="S13" s="47">
        <v>6187504</v>
      </c>
      <c r="T13" s="47">
        <v>107277</v>
      </c>
      <c r="U13" s="47">
        <v>0</v>
      </c>
      <c r="V13" s="47">
        <v>5509317</v>
      </c>
      <c r="W13" s="47">
        <v>3892949</v>
      </c>
      <c r="X13" s="47">
        <v>277347.5</v>
      </c>
      <c r="Y13" s="47">
        <v>308345</v>
      </c>
      <c r="Z13" s="47">
        <v>0</v>
      </c>
      <c r="AA13" s="47">
        <v>664348</v>
      </c>
      <c r="AB13" s="47">
        <v>6015775</v>
      </c>
      <c r="AC13" s="47">
        <v>0</v>
      </c>
      <c r="AD13" s="47">
        <v>0</v>
      </c>
      <c r="AE13" s="47">
        <v>75000</v>
      </c>
      <c r="AF13" s="47">
        <v>19849.5</v>
      </c>
      <c r="AG13" s="47">
        <v>35700</v>
      </c>
      <c r="AH13" s="47">
        <v>74451.333333333328</v>
      </c>
      <c r="AI13" s="47">
        <v>10521.142857142857</v>
      </c>
      <c r="AJ13" s="47">
        <v>0</v>
      </c>
      <c r="AK13" s="48">
        <v>0</v>
      </c>
    </row>
    <row r="14" spans="1:37" ht="13.5" thickBot="1" x14ac:dyDescent="0.25">
      <c r="A14" s="24" t="s">
        <v>353</v>
      </c>
      <c r="B14" s="49">
        <f>SUM(B6:B13)</f>
        <v>13562127.5</v>
      </c>
      <c r="C14" s="49">
        <f t="shared" ref="C14:AK14" si="0">SUM(C6:C13)</f>
        <v>4881000</v>
      </c>
      <c r="D14" s="49">
        <f t="shared" si="0"/>
        <v>2415668</v>
      </c>
      <c r="E14" s="49">
        <f t="shared" si="0"/>
        <v>5204917</v>
      </c>
      <c r="F14" s="49">
        <f t="shared" si="0"/>
        <v>5511478.5</v>
      </c>
      <c r="G14" s="49">
        <f t="shared" si="0"/>
        <v>11079828.5</v>
      </c>
      <c r="H14" s="49">
        <f t="shared" si="0"/>
        <v>12223068</v>
      </c>
      <c r="I14" s="49">
        <f t="shared" si="0"/>
        <v>940006</v>
      </c>
      <c r="J14" s="49">
        <f t="shared" si="0"/>
        <v>562059.99999999988</v>
      </c>
      <c r="K14" s="49">
        <f t="shared" si="0"/>
        <v>364408</v>
      </c>
      <c r="L14" s="49">
        <f t="shared" si="0"/>
        <v>535996.5</v>
      </c>
      <c r="M14" s="49">
        <f t="shared" si="0"/>
        <v>760361.20000000007</v>
      </c>
      <c r="N14" s="49">
        <f t="shared" si="0"/>
        <v>1476885.5</v>
      </c>
      <c r="O14" s="49">
        <f t="shared" si="0"/>
        <v>387839.33333333331</v>
      </c>
      <c r="P14" s="49">
        <f t="shared" si="0"/>
        <v>1236190</v>
      </c>
      <c r="Q14" s="49">
        <f t="shared" si="0"/>
        <v>1185563.25</v>
      </c>
      <c r="R14" s="49">
        <f t="shared" si="0"/>
        <v>3000010</v>
      </c>
      <c r="S14" s="49">
        <f t="shared" si="0"/>
        <v>33254497</v>
      </c>
      <c r="T14" s="49">
        <f t="shared" si="0"/>
        <v>2559656</v>
      </c>
      <c r="U14" s="49">
        <f t="shared" si="0"/>
        <v>1312454</v>
      </c>
      <c r="V14" s="49">
        <f t="shared" si="0"/>
        <v>12474800</v>
      </c>
      <c r="W14" s="49">
        <f t="shared" si="0"/>
        <v>10858832</v>
      </c>
      <c r="X14" s="49">
        <f t="shared" si="0"/>
        <v>1930949</v>
      </c>
      <c r="Y14" s="49">
        <f t="shared" si="0"/>
        <v>3317337</v>
      </c>
      <c r="Z14" s="49">
        <f t="shared" si="0"/>
        <v>1891878</v>
      </c>
      <c r="AA14" s="49">
        <f t="shared" si="0"/>
        <v>19984567</v>
      </c>
      <c r="AB14" s="49">
        <f t="shared" si="0"/>
        <v>20190475</v>
      </c>
      <c r="AC14" s="49">
        <f t="shared" si="0"/>
        <v>17431000</v>
      </c>
      <c r="AD14" s="49">
        <f t="shared" si="0"/>
        <v>336819.5</v>
      </c>
      <c r="AE14" s="49">
        <f t="shared" si="0"/>
        <v>741186</v>
      </c>
      <c r="AF14" s="49">
        <f t="shared" si="0"/>
        <v>371956.5</v>
      </c>
      <c r="AG14" s="49">
        <f t="shared" si="0"/>
        <v>1181712.3</v>
      </c>
      <c r="AH14" s="49">
        <f t="shared" si="0"/>
        <v>746171.66666666663</v>
      </c>
      <c r="AI14" s="49">
        <f t="shared" si="0"/>
        <v>897075.57142857136</v>
      </c>
      <c r="AJ14" s="49">
        <f t="shared" si="0"/>
        <v>3305845</v>
      </c>
      <c r="AK14" s="49">
        <f t="shared" si="0"/>
        <v>1133074</v>
      </c>
    </row>
    <row r="15" spans="1:37" x14ac:dyDescent="0.2">
      <c r="A15" s="20" t="s">
        <v>340</v>
      </c>
      <c r="B15" s="50">
        <v>2218785</v>
      </c>
      <c r="C15" s="50">
        <v>150000</v>
      </c>
      <c r="D15" s="50">
        <v>478649.57142857142</v>
      </c>
      <c r="E15" s="50">
        <v>586241</v>
      </c>
      <c r="F15" s="50">
        <v>1286686</v>
      </c>
      <c r="G15" s="50">
        <v>3482842.5</v>
      </c>
      <c r="H15" s="50">
        <v>1774233.5</v>
      </c>
      <c r="I15" s="50">
        <v>272610</v>
      </c>
      <c r="J15" s="50">
        <v>110873.28571428571</v>
      </c>
      <c r="K15" s="50">
        <v>53986</v>
      </c>
      <c r="L15" s="50">
        <v>123134.5</v>
      </c>
      <c r="M15" s="50">
        <v>130082.4</v>
      </c>
      <c r="N15" s="50">
        <v>118131</v>
      </c>
      <c r="O15" s="50">
        <v>126278</v>
      </c>
      <c r="P15" s="50">
        <v>101901.5</v>
      </c>
      <c r="Q15" s="50">
        <v>236120.75</v>
      </c>
      <c r="R15" s="50">
        <v>44203</v>
      </c>
      <c r="S15" s="50">
        <v>2316200</v>
      </c>
      <c r="T15" s="50">
        <v>136577.5</v>
      </c>
      <c r="U15" s="50">
        <v>957273</v>
      </c>
      <c r="V15" s="50">
        <v>2445515</v>
      </c>
      <c r="W15" s="50">
        <v>2445515</v>
      </c>
      <c r="X15" s="50">
        <v>153996.5</v>
      </c>
      <c r="Y15" s="50">
        <v>3921436</v>
      </c>
      <c r="Z15" s="50">
        <v>157093</v>
      </c>
      <c r="AA15" s="50">
        <v>3440982</v>
      </c>
      <c r="AB15" s="50">
        <v>2445515</v>
      </c>
      <c r="AC15" s="50">
        <v>1398000</v>
      </c>
      <c r="AD15" s="50">
        <v>39406</v>
      </c>
      <c r="AE15" s="50">
        <v>134998</v>
      </c>
      <c r="AF15" s="50">
        <v>77598.5</v>
      </c>
      <c r="AG15" s="50">
        <v>184726.1</v>
      </c>
      <c r="AH15" s="50">
        <v>126835.66666666667</v>
      </c>
      <c r="AI15" s="50">
        <v>55565.142857142855</v>
      </c>
      <c r="AJ15" s="50">
        <v>1413110</v>
      </c>
      <c r="AK15" s="51">
        <v>1413110</v>
      </c>
    </row>
    <row r="16" spans="1:37" x14ac:dyDescent="0.2">
      <c r="A16" s="20" t="s">
        <v>341</v>
      </c>
      <c r="B16" s="50">
        <v>141792</v>
      </c>
      <c r="C16" s="50">
        <v>0</v>
      </c>
      <c r="D16" s="50">
        <v>523409.28571428574</v>
      </c>
      <c r="E16" s="50">
        <v>83456</v>
      </c>
      <c r="F16" s="50">
        <v>0</v>
      </c>
      <c r="G16" s="50">
        <v>0</v>
      </c>
      <c r="H16" s="50">
        <v>78506.5</v>
      </c>
      <c r="I16" s="50">
        <v>27231</v>
      </c>
      <c r="J16" s="50">
        <v>21816.142857142859</v>
      </c>
      <c r="K16" s="50">
        <v>0</v>
      </c>
      <c r="L16" s="50">
        <v>17291.666666666668</v>
      </c>
      <c r="M16" s="50">
        <v>13006.3</v>
      </c>
      <c r="N16" s="50">
        <v>1041</v>
      </c>
      <c r="O16" s="50">
        <v>15749.333333333334</v>
      </c>
      <c r="P16" s="50">
        <v>0</v>
      </c>
      <c r="Q16" s="50">
        <v>34103.75</v>
      </c>
      <c r="R16" s="50">
        <v>0</v>
      </c>
      <c r="S16" s="50">
        <v>0</v>
      </c>
      <c r="T16" s="50">
        <v>30846</v>
      </c>
      <c r="U16" s="50">
        <v>0</v>
      </c>
      <c r="V16" s="50">
        <v>0</v>
      </c>
      <c r="W16" s="50">
        <v>0</v>
      </c>
      <c r="X16" s="50">
        <v>83825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36543.5</v>
      </c>
      <c r="AE16" s="50">
        <v>37270.5</v>
      </c>
      <c r="AF16" s="50">
        <v>22964</v>
      </c>
      <c r="AG16" s="50">
        <v>26944.799999999999</v>
      </c>
      <c r="AH16" s="50">
        <v>31385.333333333332</v>
      </c>
      <c r="AI16" s="50">
        <v>11991.285714285714</v>
      </c>
      <c r="AJ16" s="50">
        <v>1997323</v>
      </c>
      <c r="AK16" s="51">
        <v>1997323</v>
      </c>
    </row>
    <row r="17" spans="1:37" ht="13.5" thickBot="1" x14ac:dyDescent="0.25">
      <c r="A17" s="20" t="s">
        <v>354</v>
      </c>
      <c r="B17" s="50">
        <v>885988</v>
      </c>
      <c r="C17" s="50">
        <v>35000</v>
      </c>
      <c r="D17" s="50">
        <v>143307.28571428571</v>
      </c>
      <c r="E17" s="50">
        <v>471160</v>
      </c>
      <c r="F17" s="50">
        <v>85945.5</v>
      </c>
      <c r="G17" s="50">
        <v>854841.5</v>
      </c>
      <c r="H17" s="50">
        <v>528703.5</v>
      </c>
      <c r="I17" s="50">
        <v>55371</v>
      </c>
      <c r="J17" s="50">
        <v>40942.428571428572</v>
      </c>
      <c r="K17" s="50">
        <v>0</v>
      </c>
      <c r="L17" s="50">
        <v>3798.8333333333335</v>
      </c>
      <c r="M17" s="50">
        <v>7423.4</v>
      </c>
      <c r="N17" s="50">
        <v>233</v>
      </c>
      <c r="O17" s="50">
        <v>13665.333333333334</v>
      </c>
      <c r="P17" s="50">
        <v>562.5</v>
      </c>
      <c r="Q17" s="50">
        <v>118920</v>
      </c>
      <c r="R17" s="50">
        <v>57594</v>
      </c>
      <c r="S17" s="50">
        <v>0</v>
      </c>
      <c r="T17" s="50">
        <v>15280</v>
      </c>
      <c r="U17" s="50">
        <v>65090</v>
      </c>
      <c r="V17" s="50">
        <v>170968</v>
      </c>
      <c r="W17" s="50">
        <v>170968</v>
      </c>
      <c r="X17" s="50">
        <v>80800</v>
      </c>
      <c r="Y17" s="50">
        <v>266641</v>
      </c>
      <c r="Z17" s="50">
        <v>0</v>
      </c>
      <c r="AA17" s="50">
        <v>0</v>
      </c>
      <c r="AB17" s="50">
        <v>170968</v>
      </c>
      <c r="AC17" s="50">
        <v>0</v>
      </c>
      <c r="AD17" s="50">
        <v>4034.5</v>
      </c>
      <c r="AE17" s="50">
        <v>36179</v>
      </c>
      <c r="AF17" s="50">
        <v>506</v>
      </c>
      <c r="AG17" s="50">
        <v>34800.5</v>
      </c>
      <c r="AH17" s="50">
        <v>25963.333333333332</v>
      </c>
      <c r="AI17" s="50">
        <v>19468.285714285714</v>
      </c>
      <c r="AJ17" s="50">
        <v>24489</v>
      </c>
      <c r="AK17" s="51">
        <v>24489</v>
      </c>
    </row>
    <row r="18" spans="1:37" ht="13.5" thickBot="1" x14ac:dyDescent="0.25">
      <c r="A18" s="24" t="s">
        <v>355</v>
      </c>
      <c r="B18" s="49">
        <f>SUM(B15:B17)</f>
        <v>3246565</v>
      </c>
      <c r="C18" s="49">
        <f t="shared" ref="C18:AK18" si="1">SUM(C15:C17)</f>
        <v>185000</v>
      </c>
      <c r="D18" s="49">
        <f t="shared" si="1"/>
        <v>1145366.142857143</v>
      </c>
      <c r="E18" s="49">
        <f t="shared" si="1"/>
        <v>1140857</v>
      </c>
      <c r="F18" s="49">
        <f t="shared" si="1"/>
        <v>1372631.5</v>
      </c>
      <c r="G18" s="49">
        <f t="shared" si="1"/>
        <v>4337684</v>
      </c>
      <c r="H18" s="49">
        <f t="shared" si="1"/>
        <v>2381443.5</v>
      </c>
      <c r="I18" s="49">
        <f t="shared" si="1"/>
        <v>355212</v>
      </c>
      <c r="J18" s="49">
        <f t="shared" si="1"/>
        <v>173631.85714285716</v>
      </c>
      <c r="K18" s="49">
        <f t="shared" si="1"/>
        <v>53986</v>
      </c>
      <c r="L18" s="49">
        <f t="shared" si="1"/>
        <v>144225</v>
      </c>
      <c r="M18" s="49">
        <f t="shared" si="1"/>
        <v>150512.09999999998</v>
      </c>
      <c r="N18" s="49">
        <f t="shared" si="1"/>
        <v>119405</v>
      </c>
      <c r="O18" s="49">
        <f t="shared" si="1"/>
        <v>155692.66666666669</v>
      </c>
      <c r="P18" s="49">
        <f t="shared" si="1"/>
        <v>102464</v>
      </c>
      <c r="Q18" s="49">
        <f t="shared" si="1"/>
        <v>389144.5</v>
      </c>
      <c r="R18" s="49">
        <f t="shared" si="1"/>
        <v>101797</v>
      </c>
      <c r="S18" s="49">
        <f t="shared" si="1"/>
        <v>2316200</v>
      </c>
      <c r="T18" s="49">
        <f t="shared" si="1"/>
        <v>182703.5</v>
      </c>
      <c r="U18" s="49">
        <f t="shared" si="1"/>
        <v>1022363</v>
      </c>
      <c r="V18" s="49">
        <f t="shared" si="1"/>
        <v>2616483</v>
      </c>
      <c r="W18" s="49">
        <f t="shared" si="1"/>
        <v>2616483</v>
      </c>
      <c r="X18" s="49">
        <f t="shared" si="1"/>
        <v>318621.5</v>
      </c>
      <c r="Y18" s="49">
        <f t="shared" si="1"/>
        <v>4188077</v>
      </c>
      <c r="Z18" s="49">
        <f t="shared" si="1"/>
        <v>157093</v>
      </c>
      <c r="AA18" s="49">
        <f t="shared" si="1"/>
        <v>3440982</v>
      </c>
      <c r="AB18" s="49">
        <f t="shared" si="1"/>
        <v>2616483</v>
      </c>
      <c r="AC18" s="49">
        <f t="shared" si="1"/>
        <v>1398000</v>
      </c>
      <c r="AD18" s="49">
        <f t="shared" si="1"/>
        <v>79984</v>
      </c>
      <c r="AE18" s="49">
        <f t="shared" si="1"/>
        <v>208447.5</v>
      </c>
      <c r="AF18" s="49">
        <f t="shared" si="1"/>
        <v>101068.5</v>
      </c>
      <c r="AG18" s="49">
        <f t="shared" si="1"/>
        <v>246471.4</v>
      </c>
      <c r="AH18" s="49">
        <f t="shared" si="1"/>
        <v>184184.33333333334</v>
      </c>
      <c r="AI18" s="49">
        <f t="shared" si="1"/>
        <v>87024.714285714275</v>
      </c>
      <c r="AJ18" s="49">
        <f t="shared" si="1"/>
        <v>3434922</v>
      </c>
      <c r="AK18" s="49">
        <f t="shared" si="1"/>
        <v>3434922</v>
      </c>
    </row>
    <row r="19" spans="1:37" ht="13.5" thickBot="1" x14ac:dyDescent="0.25">
      <c r="A19" s="26" t="s">
        <v>3</v>
      </c>
      <c r="B19" s="52">
        <v>16808692.5</v>
      </c>
      <c r="C19" s="52">
        <v>5066000</v>
      </c>
      <c r="D19" s="52">
        <v>3561034.1428571427</v>
      </c>
      <c r="E19" s="52">
        <v>6345774</v>
      </c>
      <c r="F19" s="52">
        <v>6884110</v>
      </c>
      <c r="G19" s="52">
        <v>15417512.5</v>
      </c>
      <c r="H19" s="52">
        <v>14604511.5</v>
      </c>
      <c r="I19" s="52">
        <v>1295218</v>
      </c>
      <c r="J19" s="52">
        <v>735691.85714285716</v>
      </c>
      <c r="K19" s="52">
        <v>418394</v>
      </c>
      <c r="L19" s="52">
        <v>680221.5</v>
      </c>
      <c r="M19" s="52">
        <v>910873.3</v>
      </c>
      <c r="N19" s="52">
        <v>1596290.5</v>
      </c>
      <c r="O19" s="52">
        <v>543532</v>
      </c>
      <c r="P19" s="52">
        <v>1338654</v>
      </c>
      <c r="Q19" s="52">
        <v>1574707.75</v>
      </c>
      <c r="R19" s="52">
        <v>3101807</v>
      </c>
      <c r="S19" s="52">
        <v>35570697</v>
      </c>
      <c r="T19" s="52">
        <v>2742359.5</v>
      </c>
      <c r="U19" s="52">
        <v>2334817</v>
      </c>
      <c r="V19" s="52">
        <v>15091283</v>
      </c>
      <c r="W19" s="52">
        <v>13475315</v>
      </c>
      <c r="X19" s="52">
        <v>2249570.5</v>
      </c>
      <c r="Y19" s="52">
        <v>7505414</v>
      </c>
      <c r="Z19" s="52">
        <v>2048971</v>
      </c>
      <c r="AA19" s="52">
        <v>23425549</v>
      </c>
      <c r="AB19" s="52">
        <v>22806958</v>
      </c>
      <c r="AC19" s="52">
        <v>18829000</v>
      </c>
      <c r="AD19" s="52">
        <v>416803.5</v>
      </c>
      <c r="AE19" s="52">
        <v>949633.5</v>
      </c>
      <c r="AF19" s="52">
        <v>473025</v>
      </c>
      <c r="AG19" s="52">
        <v>1428183.7</v>
      </c>
      <c r="AH19" s="52">
        <v>930356</v>
      </c>
      <c r="AI19" s="52">
        <v>984100.28571428568</v>
      </c>
      <c r="AJ19" s="52">
        <v>6740767</v>
      </c>
      <c r="AK19" s="53">
        <v>4567996</v>
      </c>
    </row>
    <row r="20" spans="1:37" x14ac:dyDescent="0.2">
      <c r="A20" s="29" t="s">
        <v>4</v>
      </c>
      <c r="B20" s="54">
        <v>467</v>
      </c>
      <c r="C20" s="54">
        <v>174</v>
      </c>
      <c r="D20" s="54">
        <v>1940</v>
      </c>
      <c r="E20" s="54">
        <v>2586</v>
      </c>
      <c r="F20" s="54">
        <v>172</v>
      </c>
      <c r="G20" s="54">
        <v>398</v>
      </c>
      <c r="H20" s="54">
        <v>310</v>
      </c>
      <c r="I20" s="54">
        <v>156</v>
      </c>
      <c r="J20" s="54">
        <v>1571</v>
      </c>
      <c r="K20" s="54">
        <v>98</v>
      </c>
      <c r="L20" s="54">
        <v>1959</v>
      </c>
      <c r="M20" s="54">
        <v>1682</v>
      </c>
      <c r="N20" s="54">
        <v>674</v>
      </c>
      <c r="O20" s="54">
        <v>245</v>
      </c>
      <c r="P20" s="54">
        <v>254</v>
      </c>
      <c r="Q20" s="54">
        <v>877</v>
      </c>
      <c r="R20" s="54">
        <v>95</v>
      </c>
      <c r="S20" s="54">
        <v>68</v>
      </c>
      <c r="T20" s="54">
        <v>896</v>
      </c>
      <c r="U20" s="54">
        <v>264</v>
      </c>
      <c r="V20" s="54">
        <v>1245</v>
      </c>
      <c r="W20" s="54">
        <v>136</v>
      </c>
      <c r="X20" s="54">
        <v>370</v>
      </c>
      <c r="Y20" s="54">
        <v>1083</v>
      </c>
      <c r="Z20" s="54">
        <v>65</v>
      </c>
      <c r="AA20" s="54">
        <v>75</v>
      </c>
      <c r="AB20" s="54">
        <v>800</v>
      </c>
      <c r="AC20" s="54">
        <v>60</v>
      </c>
      <c r="AD20" s="54">
        <v>245</v>
      </c>
      <c r="AE20" s="54">
        <v>322</v>
      </c>
      <c r="AF20" s="54">
        <v>701</v>
      </c>
      <c r="AG20" s="54">
        <v>1044</v>
      </c>
      <c r="AH20" s="54">
        <v>675</v>
      </c>
      <c r="AI20" s="54">
        <v>757</v>
      </c>
      <c r="AJ20" s="54">
        <v>12</v>
      </c>
      <c r="AK20" s="55">
        <v>32</v>
      </c>
    </row>
    <row r="21" spans="1:37" ht="13.5" thickBot="1" x14ac:dyDescent="0.25">
      <c r="A21" s="32" t="s">
        <v>5</v>
      </c>
      <c r="B21" s="56">
        <v>4</v>
      </c>
      <c r="C21" s="56">
        <v>1</v>
      </c>
      <c r="D21" s="56">
        <v>22</v>
      </c>
      <c r="E21" s="56">
        <v>6</v>
      </c>
      <c r="F21" s="56">
        <v>4</v>
      </c>
      <c r="G21" s="56">
        <v>4</v>
      </c>
      <c r="H21" s="56">
        <v>8</v>
      </c>
      <c r="I21" s="56">
        <v>1</v>
      </c>
      <c r="J21" s="56">
        <v>13</v>
      </c>
      <c r="K21" s="56">
        <v>1</v>
      </c>
      <c r="L21" s="56">
        <v>16</v>
      </c>
      <c r="M21" s="56">
        <v>16</v>
      </c>
      <c r="N21" s="56">
        <v>3</v>
      </c>
      <c r="O21" s="56">
        <v>3</v>
      </c>
      <c r="P21" s="56">
        <v>3</v>
      </c>
      <c r="Q21" s="56">
        <v>4</v>
      </c>
      <c r="R21" s="56">
        <v>1</v>
      </c>
      <c r="S21" s="56">
        <v>1</v>
      </c>
      <c r="T21" s="56">
        <v>3</v>
      </c>
      <c r="U21" s="56">
        <v>2</v>
      </c>
      <c r="V21" s="56">
        <v>8</v>
      </c>
      <c r="W21" s="56">
        <v>1</v>
      </c>
      <c r="X21" s="56">
        <v>4</v>
      </c>
      <c r="Y21" s="56">
        <v>7</v>
      </c>
      <c r="Z21" s="56">
        <v>1</v>
      </c>
      <c r="AA21" s="56">
        <v>1</v>
      </c>
      <c r="AB21" s="56">
        <v>11</v>
      </c>
      <c r="AC21" s="56">
        <v>4</v>
      </c>
      <c r="AD21" s="56">
        <v>2</v>
      </c>
      <c r="AE21" s="56">
        <v>2</v>
      </c>
      <c r="AF21" s="56">
        <v>3</v>
      </c>
      <c r="AG21" s="56">
        <v>12</v>
      </c>
      <c r="AH21" s="56">
        <v>6</v>
      </c>
      <c r="AI21" s="56">
        <v>10</v>
      </c>
      <c r="AJ21" s="56">
        <v>2</v>
      </c>
      <c r="AK21" s="57">
        <v>1</v>
      </c>
    </row>
    <row r="22" spans="1:37" ht="13.5" thickBot="1" x14ac:dyDescent="0.25"/>
    <row r="23" spans="1:37" ht="13.5" thickBot="1" x14ac:dyDescent="0.25">
      <c r="A23" s="160" t="s">
        <v>356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2"/>
    </row>
    <row r="24" spans="1:37" ht="15" x14ac:dyDescent="0.25">
      <c r="A24" s="35" t="s">
        <v>357</v>
      </c>
      <c r="B24" s="36">
        <f t="shared" ref="B24:AK31" si="2">+B6/B$19</f>
        <v>0.18670375461981947</v>
      </c>
      <c r="C24" s="36">
        <f t="shared" si="2"/>
        <v>7.204895380971181E-2</v>
      </c>
      <c r="D24" s="36">
        <f t="shared" si="2"/>
        <v>0.26477561353666162</v>
      </c>
      <c r="E24" s="36">
        <f t="shared" si="2"/>
        <v>9.3860102802274401E-2</v>
      </c>
      <c r="F24" s="36">
        <f t="shared" si="2"/>
        <v>0.20637838442442089</v>
      </c>
      <c r="G24" s="58">
        <f t="shared" si="2"/>
        <v>0.17270736767685449</v>
      </c>
      <c r="H24" s="58">
        <f t="shared" si="2"/>
        <v>0.23136552701540206</v>
      </c>
      <c r="I24" s="58">
        <f t="shared" si="2"/>
        <v>0.2191291350181977</v>
      </c>
      <c r="J24" s="58">
        <f t="shared" si="2"/>
        <v>0.16061130407276492</v>
      </c>
      <c r="K24" s="58">
        <f t="shared" si="2"/>
        <v>0.20576059886136033</v>
      </c>
      <c r="L24" s="58">
        <f t="shared" si="2"/>
        <v>0.20309438420671305</v>
      </c>
      <c r="M24" s="58">
        <f t="shared" si="2"/>
        <v>0.1834561403874721</v>
      </c>
      <c r="N24" s="58">
        <f t="shared" si="2"/>
        <v>0.16549180741224734</v>
      </c>
      <c r="O24" s="58">
        <f t="shared" si="2"/>
        <v>0.2024793388429752</v>
      </c>
      <c r="P24" s="58">
        <f t="shared" si="2"/>
        <v>0.28239821492334838</v>
      </c>
      <c r="Q24" s="58">
        <f t="shared" si="2"/>
        <v>0.11146147594688602</v>
      </c>
      <c r="R24" s="58">
        <f t="shared" si="2"/>
        <v>8.2036374281185126E-2</v>
      </c>
      <c r="S24" s="58">
        <f t="shared" si="2"/>
        <v>0.13396872712390201</v>
      </c>
      <c r="T24" s="58">
        <f t="shared" si="2"/>
        <v>0.10620781119324436</v>
      </c>
      <c r="U24" s="58">
        <f t="shared" si="2"/>
        <v>6.5914801888113717E-2</v>
      </c>
      <c r="V24" s="58">
        <f t="shared" si="2"/>
        <v>0.10619454952902281</v>
      </c>
      <c r="W24" s="58">
        <f t="shared" si="2"/>
        <v>0.1310376046867921</v>
      </c>
      <c r="X24" s="58">
        <f t="shared" si="2"/>
        <v>0.20587596610108463</v>
      </c>
      <c r="Y24" s="58">
        <f t="shared" si="2"/>
        <v>7.6696235544101904E-2</v>
      </c>
      <c r="Z24" s="58">
        <f t="shared" si="2"/>
        <v>0.44299894922866162</v>
      </c>
      <c r="AA24" s="58">
        <f t="shared" si="2"/>
        <v>0.13788103749457484</v>
      </c>
      <c r="AB24" s="58">
        <f t="shared" si="2"/>
        <v>0.14795853090096453</v>
      </c>
      <c r="AC24" s="58">
        <f t="shared" si="2"/>
        <v>0.27059323384141482</v>
      </c>
      <c r="AD24" s="58">
        <f t="shared" si="2"/>
        <v>0.2114773508379848</v>
      </c>
      <c r="AE24" s="58">
        <f t="shared" si="2"/>
        <v>0.12513511791654358</v>
      </c>
      <c r="AF24" s="58">
        <f t="shared" si="2"/>
        <v>0.14244173140954494</v>
      </c>
      <c r="AG24" s="58">
        <f t="shared" si="2"/>
        <v>0.18464823537756381</v>
      </c>
      <c r="AH24" s="58">
        <f t="shared" si="2"/>
        <v>0.10969492681654477</v>
      </c>
      <c r="AI24" s="58">
        <f t="shared" si="2"/>
        <v>0.26378830148263055</v>
      </c>
      <c r="AJ24" s="58">
        <f t="shared" si="2"/>
        <v>0.15066193505872552</v>
      </c>
      <c r="AK24" s="58">
        <f t="shared" si="2"/>
        <v>5.1386428534525859E-2</v>
      </c>
    </row>
    <row r="25" spans="1:37" ht="15" x14ac:dyDescent="0.25">
      <c r="A25" s="37" t="s">
        <v>358</v>
      </c>
      <c r="B25" s="36">
        <f t="shared" si="2"/>
        <v>9.2331393414449098E-2</v>
      </c>
      <c r="C25" s="36">
        <f t="shared" si="2"/>
        <v>3.9281484405842872E-2</v>
      </c>
      <c r="D25" s="36">
        <f t="shared" si="2"/>
        <v>8.8036304381724759E-2</v>
      </c>
      <c r="E25" s="36">
        <f t="shared" si="2"/>
        <v>5.2256824778190965E-3</v>
      </c>
      <c r="F25" s="36">
        <f t="shared" si="2"/>
        <v>6.2921060238723667E-2</v>
      </c>
      <c r="G25" s="58">
        <f t="shared" si="2"/>
        <v>4.5164678802757575E-2</v>
      </c>
      <c r="H25" s="58">
        <f t="shared" si="2"/>
        <v>4.8605014964040391E-2</v>
      </c>
      <c r="I25" s="58">
        <f t="shared" si="2"/>
        <v>2.6742988439011812E-2</v>
      </c>
      <c r="J25" s="58">
        <f t="shared" si="2"/>
        <v>4.7013472061187112E-2</v>
      </c>
      <c r="K25" s="58">
        <f t="shared" si="2"/>
        <v>2.899420163769079E-2</v>
      </c>
      <c r="L25" s="58">
        <f t="shared" si="2"/>
        <v>4.9803630141064342E-2</v>
      </c>
      <c r="M25" s="58">
        <f t="shared" si="2"/>
        <v>0.10002829153077601</v>
      </c>
      <c r="N25" s="58">
        <f t="shared" si="2"/>
        <v>0.10178974315765207</v>
      </c>
      <c r="O25" s="58">
        <f t="shared" si="2"/>
        <v>0.10609617587679597</v>
      </c>
      <c r="P25" s="58">
        <f t="shared" si="2"/>
        <v>0.12146790731585608</v>
      </c>
      <c r="Q25" s="58">
        <f t="shared" si="2"/>
        <v>0.12649029637404147</v>
      </c>
      <c r="R25" s="58">
        <f t="shared" si="2"/>
        <v>8.2177904685881492E-4</v>
      </c>
      <c r="S25" s="58">
        <f t="shared" si="2"/>
        <v>1.7400727345882484E-2</v>
      </c>
      <c r="T25" s="58">
        <f t="shared" si="2"/>
        <v>2.9724585708037186E-2</v>
      </c>
      <c r="U25" s="58">
        <f t="shared" si="2"/>
        <v>2.8950020494111529E-2</v>
      </c>
      <c r="V25" s="58">
        <f t="shared" si="2"/>
        <v>5.9940032931593688E-2</v>
      </c>
      <c r="W25" s="58">
        <f t="shared" si="2"/>
        <v>6.7128078267558122E-2</v>
      </c>
      <c r="X25" s="58">
        <f t="shared" si="2"/>
        <v>0.14309953833409533</v>
      </c>
      <c r="Y25" s="58">
        <f t="shared" si="2"/>
        <v>1.9439567224406276E-2</v>
      </c>
      <c r="Z25" s="58">
        <f t="shared" si="2"/>
        <v>0.28419533512187339</v>
      </c>
      <c r="AA25" s="58">
        <f t="shared" si="2"/>
        <v>1.938050630104763E-2</v>
      </c>
      <c r="AB25" s="58">
        <f t="shared" si="2"/>
        <v>3.9662106625530685E-2</v>
      </c>
      <c r="AC25" s="58">
        <f t="shared" si="2"/>
        <v>6.0757342397365764E-2</v>
      </c>
      <c r="AD25" s="58">
        <f t="shared" si="2"/>
        <v>4.9012304359248422E-2</v>
      </c>
      <c r="AE25" s="58">
        <f t="shared" si="2"/>
        <v>0.13294760557625651</v>
      </c>
      <c r="AF25" s="58">
        <f t="shared" si="2"/>
        <v>6.5126578933460175E-2</v>
      </c>
      <c r="AG25" s="58">
        <f t="shared" si="2"/>
        <v>7.8606414566977617E-2</v>
      </c>
      <c r="AH25" s="58">
        <f t="shared" si="2"/>
        <v>0.11386895625617148</v>
      </c>
      <c r="AI25" s="58">
        <f t="shared" si="2"/>
        <v>7.0596753931292139E-2</v>
      </c>
      <c r="AJ25" s="58">
        <f t="shared" si="2"/>
        <v>8.2454118351813668E-2</v>
      </c>
      <c r="AK25" s="58">
        <f t="shared" si="2"/>
        <v>0.1390682040877444</v>
      </c>
    </row>
    <row r="26" spans="1:37" ht="15" x14ac:dyDescent="0.25">
      <c r="A26" s="37" t="s">
        <v>359</v>
      </c>
      <c r="B26" s="36">
        <f t="shared" si="2"/>
        <v>8.4340290001735704E-3</v>
      </c>
      <c r="C26" s="36">
        <f t="shared" si="2"/>
        <v>2.5069088037899725E-2</v>
      </c>
      <c r="D26" s="36">
        <f t="shared" si="2"/>
        <v>3.8127086597918046E-2</v>
      </c>
      <c r="E26" s="36">
        <f t="shared" si="2"/>
        <v>1.8219054129567175E-2</v>
      </c>
      <c r="F26" s="36">
        <f t="shared" si="2"/>
        <v>5.7795561081969926E-2</v>
      </c>
      <c r="G26" s="58">
        <f t="shared" si="2"/>
        <v>2.7622549357427147E-2</v>
      </c>
      <c r="H26" s="58">
        <f t="shared" si="2"/>
        <v>9.3618673928258407E-3</v>
      </c>
      <c r="I26" s="58">
        <f t="shared" si="2"/>
        <v>3.9873596568299696E-2</v>
      </c>
      <c r="J26" s="58">
        <f t="shared" si="2"/>
        <v>5.3841835566637658E-2</v>
      </c>
      <c r="K26" s="58">
        <f t="shared" si="2"/>
        <v>5.2582015994493227E-2</v>
      </c>
      <c r="L26" s="58">
        <f t="shared" si="2"/>
        <v>4.9812695815505188E-2</v>
      </c>
      <c r="M26" s="58">
        <f t="shared" si="2"/>
        <v>4.6803216210201795E-2</v>
      </c>
      <c r="N26" s="58">
        <f t="shared" si="2"/>
        <v>4.887926101170182E-2</v>
      </c>
      <c r="O26" s="58">
        <f t="shared" si="2"/>
        <v>4.3211193943809505E-2</v>
      </c>
      <c r="P26" s="58">
        <f t="shared" si="2"/>
        <v>3.9769798618612427E-2</v>
      </c>
      <c r="Q26" s="58">
        <f t="shared" si="2"/>
        <v>3.8444593925444262E-2</v>
      </c>
      <c r="R26" s="58">
        <f t="shared" si="2"/>
        <v>0</v>
      </c>
      <c r="S26" s="58">
        <f t="shared" si="2"/>
        <v>2.702390116224037E-2</v>
      </c>
      <c r="T26" s="58">
        <f t="shared" si="2"/>
        <v>2.0105679069429082E-2</v>
      </c>
      <c r="U26" s="58">
        <f t="shared" si="2"/>
        <v>0.14151301793673765</v>
      </c>
      <c r="V26" s="58">
        <f t="shared" si="2"/>
        <v>1.0974282305884795E-2</v>
      </c>
      <c r="W26" s="58">
        <f t="shared" si="2"/>
        <v>1.2290324938600694E-2</v>
      </c>
      <c r="X26" s="58">
        <f t="shared" si="2"/>
        <v>8.7943454094903898E-3</v>
      </c>
      <c r="Y26" s="58">
        <f t="shared" si="2"/>
        <v>8.8888367783575964E-2</v>
      </c>
      <c r="Z26" s="58">
        <f t="shared" si="2"/>
        <v>1.220759102983888E-2</v>
      </c>
      <c r="AA26" s="58">
        <f t="shared" si="2"/>
        <v>6.5156253114921667E-2</v>
      </c>
      <c r="AB26" s="58">
        <f t="shared" si="2"/>
        <v>7.2616435738602231E-3</v>
      </c>
      <c r="AC26" s="58">
        <f t="shared" si="2"/>
        <v>2.9210260767964309E-3</v>
      </c>
      <c r="AD26" s="58">
        <f t="shared" si="2"/>
        <v>5.4284572946244454E-2</v>
      </c>
      <c r="AE26" s="58">
        <f t="shared" si="2"/>
        <v>9.2210310609303486E-2</v>
      </c>
      <c r="AF26" s="58">
        <f t="shared" si="2"/>
        <v>4.0108873738174518E-2</v>
      </c>
      <c r="AG26" s="58">
        <f t="shared" si="2"/>
        <v>5.0405910668214454E-2</v>
      </c>
      <c r="AH26" s="58">
        <f t="shared" si="2"/>
        <v>7.210071556837741E-2</v>
      </c>
      <c r="AI26" s="58">
        <f t="shared" si="2"/>
        <v>6.0617950957959861E-2</v>
      </c>
      <c r="AJ26" s="58">
        <f t="shared" si="2"/>
        <v>8.439692397022476E-3</v>
      </c>
      <c r="AK26" s="58">
        <f t="shared" si="2"/>
        <v>5.8780699457705301E-3</v>
      </c>
    </row>
    <row r="27" spans="1:37" ht="15" x14ac:dyDescent="0.25">
      <c r="A27" s="37" t="s">
        <v>360</v>
      </c>
      <c r="B27" s="36">
        <f t="shared" si="2"/>
        <v>0.18749762957469773</v>
      </c>
      <c r="C27" s="36">
        <f t="shared" si="2"/>
        <v>0.19739439399921041</v>
      </c>
      <c r="D27" s="36">
        <f t="shared" si="2"/>
        <v>8.7642758991479164E-2</v>
      </c>
      <c r="E27" s="36">
        <f t="shared" si="2"/>
        <v>0.12603616201900666</v>
      </c>
      <c r="F27" s="36">
        <f t="shared" si="2"/>
        <v>0.19729478465625913</v>
      </c>
      <c r="G27" s="58">
        <f t="shared" si="2"/>
        <v>0.13126696021812859</v>
      </c>
      <c r="H27" s="58">
        <f t="shared" si="2"/>
        <v>0.20207995317063498</v>
      </c>
      <c r="I27" s="58">
        <f t="shared" si="2"/>
        <v>0.18519816741274442</v>
      </c>
      <c r="J27" s="58">
        <f t="shared" si="2"/>
        <v>0.26870838586729728</v>
      </c>
      <c r="K27" s="58">
        <f t="shared" si="2"/>
        <v>0.12471976175566571</v>
      </c>
      <c r="L27" s="58">
        <f t="shared" si="2"/>
        <v>0.20229219452781189</v>
      </c>
      <c r="M27" s="58">
        <f t="shared" si="2"/>
        <v>0.19841969239849275</v>
      </c>
      <c r="N27" s="58">
        <f t="shared" si="2"/>
        <v>0.10125945120891217</v>
      </c>
      <c r="O27" s="58">
        <f t="shared" si="2"/>
        <v>0.11950660985308439</v>
      </c>
      <c r="P27" s="58">
        <f t="shared" si="2"/>
        <v>9.1115777489926442E-2</v>
      </c>
      <c r="Q27" s="58">
        <f t="shared" si="2"/>
        <v>4.1458327743671801E-2</v>
      </c>
      <c r="R27" s="58">
        <f t="shared" si="2"/>
        <v>0</v>
      </c>
      <c r="S27" s="58">
        <f t="shared" si="2"/>
        <v>7.7317489730381161E-2</v>
      </c>
      <c r="T27" s="58">
        <f t="shared" si="2"/>
        <v>0.26621454991586624</v>
      </c>
      <c r="U27" s="58">
        <f t="shared" si="2"/>
        <v>0.19099269878538661</v>
      </c>
      <c r="V27" s="58">
        <f t="shared" si="2"/>
        <v>0.24129214196036214</v>
      </c>
      <c r="W27" s="58">
        <f t="shared" si="2"/>
        <v>0.17503464668543928</v>
      </c>
      <c r="X27" s="58">
        <f t="shared" si="2"/>
        <v>0.23953572470833878</v>
      </c>
      <c r="Y27" s="58">
        <f t="shared" si="2"/>
        <v>0.12318974009961342</v>
      </c>
      <c r="Z27" s="58">
        <f t="shared" si="2"/>
        <v>5.5886100876976784E-2</v>
      </c>
      <c r="AA27" s="58">
        <f t="shared" si="2"/>
        <v>0.18746817844055649</v>
      </c>
      <c r="AB27" s="58">
        <f t="shared" si="2"/>
        <v>0.34545391805430609</v>
      </c>
      <c r="AC27" s="58">
        <f t="shared" si="2"/>
        <v>0.29847575548356259</v>
      </c>
      <c r="AD27" s="58">
        <f t="shared" si="2"/>
        <v>0.12480461416470831</v>
      </c>
      <c r="AE27" s="58">
        <f t="shared" si="2"/>
        <v>0.12533519510421653</v>
      </c>
      <c r="AF27" s="58">
        <f t="shared" si="2"/>
        <v>0.19675809946620157</v>
      </c>
      <c r="AG27" s="58">
        <f t="shared" si="2"/>
        <v>0.1959405502247365</v>
      </c>
      <c r="AH27" s="58">
        <f t="shared" si="2"/>
        <v>0.21912866329304767</v>
      </c>
      <c r="AI27" s="58">
        <f t="shared" si="2"/>
        <v>0.1978019952089668</v>
      </c>
      <c r="AJ27" s="58">
        <f t="shared" si="2"/>
        <v>3.638250661979564E-2</v>
      </c>
      <c r="AK27" s="58">
        <f t="shared" si="2"/>
        <v>2.2666175714689769E-2</v>
      </c>
    </row>
    <row r="28" spans="1:37" ht="15" x14ac:dyDescent="0.25">
      <c r="A28" s="37" t="s">
        <v>361</v>
      </c>
      <c r="B28" s="36">
        <f t="shared" si="2"/>
        <v>3.3539194080681764E-4</v>
      </c>
      <c r="C28" s="36">
        <f t="shared" si="2"/>
        <v>4.9348598499802604E-3</v>
      </c>
      <c r="D28" s="36">
        <f t="shared" si="2"/>
        <v>2.386465665130422E-3</v>
      </c>
      <c r="E28" s="36">
        <f t="shared" si="2"/>
        <v>2.000543984075071E-3</v>
      </c>
      <c r="F28" s="36">
        <f t="shared" si="2"/>
        <v>2.4851070072965133E-2</v>
      </c>
      <c r="G28" s="58">
        <f t="shared" si="2"/>
        <v>3.7776197684289215E-3</v>
      </c>
      <c r="H28" s="58">
        <f t="shared" si="2"/>
        <v>3.8601085698758224E-4</v>
      </c>
      <c r="I28" s="58">
        <f t="shared" si="2"/>
        <v>0</v>
      </c>
      <c r="J28" s="58">
        <f t="shared" si="2"/>
        <v>3.0301894640283205E-3</v>
      </c>
      <c r="K28" s="58">
        <f t="shared" si="2"/>
        <v>0</v>
      </c>
      <c r="L28" s="58">
        <f t="shared" si="2"/>
        <v>4.9003645626216358E-4</v>
      </c>
      <c r="M28" s="58">
        <f t="shared" si="2"/>
        <v>5.0576737730703043E-3</v>
      </c>
      <c r="N28" s="58">
        <f t="shared" si="2"/>
        <v>1.5348083572507634E-5</v>
      </c>
      <c r="O28" s="58">
        <f t="shared" si="2"/>
        <v>3.7207254280030122E-3</v>
      </c>
      <c r="P28" s="58">
        <f t="shared" si="2"/>
        <v>7.8235675536770521E-2</v>
      </c>
      <c r="Q28" s="58">
        <f t="shared" si="2"/>
        <v>1.0903610527096218E-3</v>
      </c>
      <c r="R28" s="58">
        <f t="shared" si="2"/>
        <v>0</v>
      </c>
      <c r="S28" s="58">
        <f t="shared" si="2"/>
        <v>3.5590812291364433E-3</v>
      </c>
      <c r="T28" s="58">
        <f t="shared" si="2"/>
        <v>3.6464949252641749E-3</v>
      </c>
      <c r="U28" s="58">
        <f t="shared" si="2"/>
        <v>0</v>
      </c>
      <c r="V28" s="58">
        <f t="shared" si="2"/>
        <v>7.4712004274255547E-4</v>
      </c>
      <c r="W28" s="58">
        <f t="shared" si="2"/>
        <v>8.3671513430298293E-4</v>
      </c>
      <c r="X28" s="58">
        <f t="shared" si="2"/>
        <v>0</v>
      </c>
      <c r="Y28" s="58">
        <f t="shared" si="2"/>
        <v>0</v>
      </c>
      <c r="Z28" s="58">
        <f t="shared" si="2"/>
        <v>9.3339534820160944E-3</v>
      </c>
      <c r="AA28" s="58">
        <f t="shared" si="2"/>
        <v>3.2426988157246601E-3</v>
      </c>
      <c r="AB28" s="58">
        <f t="shared" si="2"/>
        <v>4.9436667529268916E-4</v>
      </c>
      <c r="AC28" s="58">
        <f t="shared" si="2"/>
        <v>0</v>
      </c>
      <c r="AD28" s="58">
        <f t="shared" si="2"/>
        <v>1.6133501758022667E-2</v>
      </c>
      <c r="AE28" s="58">
        <f t="shared" si="2"/>
        <v>2.6890900542156527E-2</v>
      </c>
      <c r="AF28" s="58">
        <f t="shared" si="2"/>
        <v>0</v>
      </c>
      <c r="AG28" s="58">
        <f t="shared" si="2"/>
        <v>7.1546818522015068E-3</v>
      </c>
      <c r="AH28" s="58">
        <f t="shared" si="2"/>
        <v>1.8337424957041534E-2</v>
      </c>
      <c r="AI28" s="58">
        <f t="shared" si="2"/>
        <v>1.2598164356652387E-2</v>
      </c>
      <c r="AJ28" s="58">
        <f t="shared" si="2"/>
        <v>0</v>
      </c>
      <c r="AK28" s="58">
        <f t="shared" si="2"/>
        <v>0</v>
      </c>
    </row>
    <row r="29" spans="1:37" ht="15" x14ac:dyDescent="0.25">
      <c r="A29" s="37" t="s">
        <v>362</v>
      </c>
      <c r="B29" s="36">
        <f t="shared" si="2"/>
        <v>4.0522336880158882E-2</v>
      </c>
      <c r="C29" s="36">
        <f t="shared" si="2"/>
        <v>0.58527437820765893</v>
      </c>
      <c r="D29" s="36">
        <f t="shared" si="2"/>
        <v>0.10688407970092477</v>
      </c>
      <c r="E29" s="36">
        <f t="shared" si="2"/>
        <v>0.11576444417970133</v>
      </c>
      <c r="F29" s="36">
        <f t="shared" si="2"/>
        <v>9.2732757030320551E-2</v>
      </c>
      <c r="G29" s="58">
        <f t="shared" si="2"/>
        <v>4.202260254369828E-2</v>
      </c>
      <c r="H29" s="58">
        <f t="shared" si="2"/>
        <v>6.8148599150337899E-2</v>
      </c>
      <c r="I29" s="58">
        <f t="shared" si="2"/>
        <v>0.25480729884853359</v>
      </c>
      <c r="J29" s="58">
        <f t="shared" si="2"/>
        <v>0.19667453939857971</v>
      </c>
      <c r="K29" s="58">
        <f t="shared" si="2"/>
        <v>0.36402768682151276</v>
      </c>
      <c r="L29" s="58">
        <f t="shared" si="2"/>
        <v>0.25707655521032485</v>
      </c>
      <c r="M29" s="58">
        <f t="shared" si="2"/>
        <v>0.25492359914381069</v>
      </c>
      <c r="N29" s="58">
        <f t="shared" si="2"/>
        <v>0.32130555184034487</v>
      </c>
      <c r="O29" s="58">
        <f t="shared" si="2"/>
        <v>0.23853977318722724</v>
      </c>
      <c r="P29" s="58">
        <f t="shared" si="2"/>
        <v>0.24773653236758714</v>
      </c>
      <c r="Q29" s="58">
        <f t="shared" si="2"/>
        <v>0.18846195428961343</v>
      </c>
      <c r="R29" s="58">
        <f t="shared" si="2"/>
        <v>0.1563604698809436</v>
      </c>
      <c r="S29" s="58">
        <f t="shared" si="2"/>
        <v>4.5495172613570098E-2</v>
      </c>
      <c r="T29" s="58">
        <f t="shared" si="2"/>
        <v>0.46835963702060213</v>
      </c>
      <c r="U29" s="58">
        <f t="shared" si="2"/>
        <v>0.13475231677686089</v>
      </c>
      <c r="V29" s="58">
        <f t="shared" si="2"/>
        <v>4.240858779203862E-2</v>
      </c>
      <c r="W29" s="58">
        <f t="shared" si="2"/>
        <v>0.13060919169607538</v>
      </c>
      <c r="X29" s="58">
        <f t="shared" si="2"/>
        <v>4.8930673655259972E-2</v>
      </c>
      <c r="Y29" s="58">
        <f t="shared" si="2"/>
        <v>9.2695619455502393E-2</v>
      </c>
      <c r="Z29" s="58">
        <f t="shared" si="2"/>
        <v>0.11870885434688924</v>
      </c>
      <c r="AA29" s="58">
        <f t="shared" si="2"/>
        <v>6.0328233929544194E-2</v>
      </c>
      <c r="AB29" s="58">
        <f t="shared" si="2"/>
        <v>8.067713370630139E-2</v>
      </c>
      <c r="AC29" s="58">
        <f t="shared" si="2"/>
        <v>0.1177439056774125</v>
      </c>
      <c r="AD29" s="58">
        <f t="shared" si="2"/>
        <v>0.2948223803302995</v>
      </c>
      <c r="AE29" s="58">
        <f t="shared" si="2"/>
        <v>0.15013318295953124</v>
      </c>
      <c r="AF29" s="58">
        <f t="shared" si="2"/>
        <v>0.29993763543153112</v>
      </c>
      <c r="AG29" s="58">
        <f t="shared" si="2"/>
        <v>0.24576866407311609</v>
      </c>
      <c r="AH29" s="58">
        <f t="shared" si="2"/>
        <v>0.15228041738861253</v>
      </c>
      <c r="AI29" s="58">
        <f t="shared" si="2"/>
        <v>0.25243928391734755</v>
      </c>
      <c r="AJ29" s="58">
        <f t="shared" si="2"/>
        <v>3.638250661979564E-2</v>
      </c>
      <c r="AK29" s="58">
        <f t="shared" si="2"/>
        <v>2.9047310899571716E-2</v>
      </c>
    </row>
    <row r="30" spans="1:37" ht="15" x14ac:dyDescent="0.25">
      <c r="A30" s="37" t="s">
        <v>363</v>
      </c>
      <c r="B30" s="36">
        <f t="shared" si="2"/>
        <v>1.0511703988873614E-2</v>
      </c>
      <c r="C30" s="36">
        <f t="shared" si="2"/>
        <v>0</v>
      </c>
      <c r="D30" s="36">
        <f t="shared" si="2"/>
        <v>2.1392100424760242E-2</v>
      </c>
      <c r="E30" s="36">
        <f t="shared" si="2"/>
        <v>0.26275155717805265</v>
      </c>
      <c r="F30" s="36">
        <f t="shared" si="2"/>
        <v>0</v>
      </c>
      <c r="G30" s="58">
        <f t="shared" si="2"/>
        <v>0.12463009191657863</v>
      </c>
      <c r="H30" s="58">
        <f t="shared" si="2"/>
        <v>2.6994055912106338E-2</v>
      </c>
      <c r="I30" s="58">
        <f t="shared" si="2"/>
        <v>0</v>
      </c>
      <c r="J30" s="58">
        <f t="shared" si="2"/>
        <v>2.639983393668506E-2</v>
      </c>
      <c r="K30" s="58">
        <f t="shared" si="2"/>
        <v>0</v>
      </c>
      <c r="L30" s="58">
        <f t="shared" si="2"/>
        <v>4.1525689303655742E-3</v>
      </c>
      <c r="M30" s="58">
        <f t="shared" si="2"/>
        <v>4.1713704858842605E-2</v>
      </c>
      <c r="N30" s="58">
        <f t="shared" si="2"/>
        <v>0.11408481100401212</v>
      </c>
      <c r="O30" s="58">
        <f t="shared" si="2"/>
        <v>0</v>
      </c>
      <c r="P30" s="58">
        <f t="shared" si="2"/>
        <v>6.2733536821314551E-2</v>
      </c>
      <c r="Q30" s="58">
        <f t="shared" si="2"/>
        <v>0.12776164339065454</v>
      </c>
      <c r="R30" s="58">
        <f t="shared" si="2"/>
        <v>0</v>
      </c>
      <c r="S30" s="58">
        <f t="shared" si="2"/>
        <v>0.45617003231620679</v>
      </c>
      <c r="T30" s="58">
        <f t="shared" si="2"/>
        <v>0</v>
      </c>
      <c r="U30" s="58">
        <f t="shared" si="2"/>
        <v>0</v>
      </c>
      <c r="V30" s="58">
        <f t="shared" si="2"/>
        <v>0</v>
      </c>
      <c r="W30" s="58">
        <f t="shared" si="2"/>
        <v>0</v>
      </c>
      <c r="X30" s="58">
        <f t="shared" si="2"/>
        <v>8.8838069311453008E-2</v>
      </c>
      <c r="Y30" s="58">
        <f t="shared" si="2"/>
        <v>0</v>
      </c>
      <c r="Z30" s="58">
        <f t="shared" si="2"/>
        <v>0</v>
      </c>
      <c r="AA30" s="58">
        <f t="shared" si="2"/>
        <v>0.35129298357105737</v>
      </c>
      <c r="AB30" s="58">
        <f t="shared" si="2"/>
        <v>0</v>
      </c>
      <c r="AC30" s="58">
        <f t="shared" si="2"/>
        <v>0.17526156460778586</v>
      </c>
      <c r="AD30" s="58">
        <f t="shared" si="2"/>
        <v>5.7566695097330034E-2</v>
      </c>
      <c r="AE30" s="58">
        <f t="shared" si="2"/>
        <v>4.8866747013453088E-2</v>
      </c>
      <c r="AF30" s="58">
        <f t="shared" si="2"/>
        <v>0</v>
      </c>
      <c r="AG30" s="58">
        <f t="shared" si="2"/>
        <v>3.9901939785477181E-2</v>
      </c>
      <c r="AH30" s="58">
        <f t="shared" si="2"/>
        <v>3.6592444182656961E-2</v>
      </c>
      <c r="AI30" s="58">
        <f t="shared" si="2"/>
        <v>4.3035683645482124E-2</v>
      </c>
      <c r="AJ30" s="58">
        <f t="shared" si="2"/>
        <v>0.1761048853936058</v>
      </c>
      <c r="AK30" s="58">
        <f t="shared" si="2"/>
        <v>0</v>
      </c>
    </row>
    <row r="31" spans="1:37" ht="15.75" thickBot="1" x14ac:dyDescent="0.3">
      <c r="A31" s="37" t="s">
        <v>364</v>
      </c>
      <c r="B31" s="36">
        <f t="shared" si="2"/>
        <v>0.28051578074856209</v>
      </c>
      <c r="C31" s="36">
        <f t="shared" si="2"/>
        <v>3.9478878799842083E-2</v>
      </c>
      <c r="D31" s="36">
        <f t="shared" si="2"/>
        <v>6.9116960767295565E-2</v>
      </c>
      <c r="E31" s="36">
        <f t="shared" ref="C31:AK37" si="3">+E13/E$19</f>
        <v>0.19636028638902048</v>
      </c>
      <c r="F31" s="36">
        <f t="shared" si="3"/>
        <v>0.15863510315785193</v>
      </c>
      <c r="G31" s="58">
        <f t="shared" si="3"/>
        <v>0.17146027934143074</v>
      </c>
      <c r="H31" s="58">
        <f t="shared" si="3"/>
        <v>0.24999679037535763</v>
      </c>
      <c r="I31" s="58">
        <f t="shared" si="3"/>
        <v>0</v>
      </c>
      <c r="J31" s="58">
        <f t="shared" si="3"/>
        <v>7.7087786948068131E-3</v>
      </c>
      <c r="K31" s="58">
        <f t="shared" si="3"/>
        <v>9.4884247862063037E-2</v>
      </c>
      <c r="L31" s="58">
        <f t="shared" si="3"/>
        <v>2.125141099872125E-2</v>
      </c>
      <c r="M31" s="58">
        <f t="shared" si="3"/>
        <v>4.3583448982421596E-3</v>
      </c>
      <c r="N31" s="58">
        <f t="shared" si="3"/>
        <v>7.2372478568280649E-2</v>
      </c>
      <c r="O31" s="58">
        <f t="shared" si="3"/>
        <v>0</v>
      </c>
      <c r="P31" s="58">
        <f t="shared" si="3"/>
        <v>0</v>
      </c>
      <c r="Q31" s="58">
        <f t="shared" si="3"/>
        <v>0.11770961945160935</v>
      </c>
      <c r="R31" s="58">
        <f t="shared" si="3"/>
        <v>0.7279627649302487</v>
      </c>
      <c r="S31" s="58">
        <f t="shared" si="3"/>
        <v>0.17394947307329964</v>
      </c>
      <c r="T31" s="58">
        <f t="shared" si="3"/>
        <v>3.9118503609756487E-2</v>
      </c>
      <c r="U31" s="58">
        <f t="shared" si="3"/>
        <v>0</v>
      </c>
      <c r="V31" s="58">
        <f t="shared" si="3"/>
        <v>0.3650661776072982</v>
      </c>
      <c r="W31" s="58">
        <f t="shared" si="3"/>
        <v>0.28889484216138916</v>
      </c>
      <c r="X31" s="58">
        <f t="shared" si="3"/>
        <v>0.1232890900729717</v>
      </c>
      <c r="Y31" s="58">
        <f t="shared" si="3"/>
        <v>4.1083010211028996E-2</v>
      </c>
      <c r="Z31" s="58">
        <f t="shared" si="3"/>
        <v>0</v>
      </c>
      <c r="AA31" s="58">
        <f t="shared" si="3"/>
        <v>2.8359975682960514E-2</v>
      </c>
      <c r="AB31" s="58">
        <f t="shared" si="3"/>
        <v>0.2637692847945789</v>
      </c>
      <c r="AC31" s="58">
        <f t="shared" si="3"/>
        <v>0</v>
      </c>
      <c r="AD31" s="58">
        <f t="shared" si="3"/>
        <v>0</v>
      </c>
      <c r="AE31" s="58">
        <f t="shared" si="3"/>
        <v>7.8977837239313897E-2</v>
      </c>
      <c r="AF31" s="58">
        <f t="shared" si="3"/>
        <v>4.196289836689393E-2</v>
      </c>
      <c r="AG31" s="58">
        <f t="shared" si="3"/>
        <v>2.4996784377247831E-2</v>
      </c>
      <c r="AH31" s="58">
        <f t="shared" si="3"/>
        <v>8.0024564073680748E-2</v>
      </c>
      <c r="AI31" s="58">
        <f t="shared" si="3"/>
        <v>1.0691128749654144E-2</v>
      </c>
      <c r="AJ31" s="58">
        <f t="shared" si="3"/>
        <v>0</v>
      </c>
      <c r="AK31" s="58">
        <f t="shared" si="3"/>
        <v>0</v>
      </c>
    </row>
    <row r="32" spans="1:37" ht="13.5" thickBot="1" x14ac:dyDescent="0.25">
      <c r="A32" s="24" t="s">
        <v>353</v>
      </c>
      <c r="B32" s="38">
        <f t="shared" ref="B32:B37" si="4">+B14/B$19</f>
        <v>0.80685202016754132</v>
      </c>
      <c r="C32" s="38">
        <f t="shared" si="3"/>
        <v>0.96348203711014602</v>
      </c>
      <c r="D32" s="38">
        <f t="shared" si="3"/>
        <v>0.67836137006589459</v>
      </c>
      <c r="E32" s="38">
        <f t="shared" si="3"/>
        <v>0.82021783315951691</v>
      </c>
      <c r="F32" s="38">
        <f t="shared" si="3"/>
        <v>0.80060872066251121</v>
      </c>
      <c r="G32" s="38">
        <f t="shared" si="3"/>
        <v>0.71865214962530433</v>
      </c>
      <c r="H32" s="38">
        <f t="shared" si="3"/>
        <v>0.83693781883769269</v>
      </c>
      <c r="I32" s="38">
        <f t="shared" si="3"/>
        <v>0.72575118628678725</v>
      </c>
      <c r="J32" s="38">
        <f t="shared" si="3"/>
        <v>0.76398833906198671</v>
      </c>
      <c r="K32" s="38">
        <f t="shared" si="3"/>
        <v>0.87096851293278588</v>
      </c>
      <c r="L32" s="38">
        <f t="shared" si="3"/>
        <v>0.78797347628676839</v>
      </c>
      <c r="M32" s="38">
        <f t="shared" si="3"/>
        <v>0.83476066320090847</v>
      </c>
      <c r="N32" s="38">
        <f t="shared" si="3"/>
        <v>0.92519845228672348</v>
      </c>
      <c r="O32" s="38">
        <f t="shared" si="3"/>
        <v>0.71355381713189525</v>
      </c>
      <c r="P32" s="38">
        <f t="shared" si="3"/>
        <v>0.92345744307341548</v>
      </c>
      <c r="Q32" s="38">
        <f t="shared" si="3"/>
        <v>0.75287827217463055</v>
      </c>
      <c r="R32" s="38">
        <f t="shared" si="3"/>
        <v>0.96718138813923626</v>
      </c>
      <c r="S32" s="38">
        <f t="shared" si="3"/>
        <v>0.93488460459461897</v>
      </c>
      <c r="T32" s="38">
        <f t="shared" si="3"/>
        <v>0.93337726144219968</v>
      </c>
      <c r="U32" s="38">
        <f t="shared" si="3"/>
        <v>0.56212285588121036</v>
      </c>
      <c r="V32" s="38">
        <f t="shared" si="3"/>
        <v>0.8266228921689428</v>
      </c>
      <c r="W32" s="38">
        <f t="shared" si="3"/>
        <v>0.8058314035701577</v>
      </c>
      <c r="X32" s="38">
        <f t="shared" si="3"/>
        <v>0.85836340759269381</v>
      </c>
      <c r="Y32" s="38">
        <f t="shared" si="3"/>
        <v>0.44199254031822893</v>
      </c>
      <c r="Z32" s="38">
        <f t="shared" si="3"/>
        <v>0.92333078408625602</v>
      </c>
      <c r="AA32" s="38">
        <f t="shared" si="3"/>
        <v>0.85310986735038741</v>
      </c>
      <c r="AB32" s="38">
        <f t="shared" si="3"/>
        <v>0.88527698433083446</v>
      </c>
      <c r="AC32" s="38">
        <f t="shared" si="3"/>
        <v>0.92575282808433801</v>
      </c>
      <c r="AD32" s="38">
        <f t="shared" si="3"/>
        <v>0.80810141949383818</v>
      </c>
      <c r="AE32" s="38">
        <f t="shared" si="3"/>
        <v>0.78049689696077484</v>
      </c>
      <c r="AF32" s="38">
        <f t="shared" si="3"/>
        <v>0.78633581734580626</v>
      </c>
      <c r="AG32" s="38">
        <f t="shared" si="3"/>
        <v>0.82742318092553502</v>
      </c>
      <c r="AH32" s="38">
        <f t="shared" si="3"/>
        <v>0.80202811253613304</v>
      </c>
      <c r="AI32" s="38">
        <f t="shared" si="3"/>
        <v>0.91156926224998547</v>
      </c>
      <c r="AJ32" s="38">
        <f t="shared" si="3"/>
        <v>0.49042564444075876</v>
      </c>
      <c r="AK32" s="38">
        <f t="shared" si="3"/>
        <v>0.24804618918230226</v>
      </c>
    </row>
    <row r="33" spans="1:37" ht="15" x14ac:dyDescent="0.25">
      <c r="A33" s="37" t="s">
        <v>365</v>
      </c>
      <c r="B33" s="36">
        <f t="shared" si="4"/>
        <v>0.13200223634289224</v>
      </c>
      <c r="C33" s="36">
        <f t="shared" si="3"/>
        <v>2.9609159099881564E-2</v>
      </c>
      <c r="D33" s="36">
        <f t="shared" si="3"/>
        <v>0.13441308120807122</v>
      </c>
      <c r="E33" s="36">
        <f t="shared" si="3"/>
        <v>9.2382899233411087E-2</v>
      </c>
      <c r="F33" s="36">
        <f t="shared" si="3"/>
        <v>0.18690665895809336</v>
      </c>
      <c r="G33" s="58">
        <f t="shared" si="3"/>
        <v>0.22590171404109449</v>
      </c>
      <c r="H33" s="58">
        <f t="shared" si="3"/>
        <v>0.12148530267513569</v>
      </c>
      <c r="I33" s="58">
        <f t="shared" si="3"/>
        <v>0.21047422132799265</v>
      </c>
      <c r="J33" s="58">
        <f t="shared" si="3"/>
        <v>0.15070614774081462</v>
      </c>
      <c r="K33" s="58">
        <f t="shared" si="3"/>
        <v>0.12903148706721415</v>
      </c>
      <c r="L33" s="58">
        <f t="shared" si="3"/>
        <v>0.18102118207084017</v>
      </c>
      <c r="M33" s="58">
        <f t="shared" si="3"/>
        <v>0.14281064117259776</v>
      </c>
      <c r="N33" s="58">
        <f t="shared" si="3"/>
        <v>7.4003447367506109E-2</v>
      </c>
      <c r="O33" s="58">
        <f t="shared" si="3"/>
        <v>0.23232854735323771</v>
      </c>
      <c r="P33" s="58">
        <f t="shared" si="3"/>
        <v>7.6122358727497924E-2</v>
      </c>
      <c r="Q33" s="58">
        <f t="shared" si="3"/>
        <v>0.14994575977669508</v>
      </c>
      <c r="R33" s="58">
        <f t="shared" si="3"/>
        <v>1.4250725464221339E-2</v>
      </c>
      <c r="S33" s="58">
        <f t="shared" si="3"/>
        <v>6.5115395405381013E-2</v>
      </c>
      <c r="T33" s="58">
        <f t="shared" si="3"/>
        <v>4.9802916065526781E-2</v>
      </c>
      <c r="U33" s="58">
        <f t="shared" si="3"/>
        <v>0.4099991562507897</v>
      </c>
      <c r="V33" s="58">
        <f t="shared" si="3"/>
        <v>0.16204818370976146</v>
      </c>
      <c r="W33" s="58">
        <f t="shared" si="3"/>
        <v>0.1814811008128567</v>
      </c>
      <c r="X33" s="58">
        <f t="shared" si="3"/>
        <v>6.8455956370338245E-2</v>
      </c>
      <c r="Y33" s="58">
        <f t="shared" si="3"/>
        <v>0.5224809717358696</v>
      </c>
      <c r="Z33" s="58">
        <f t="shared" si="3"/>
        <v>7.6669215913744024E-2</v>
      </c>
      <c r="AA33" s="58">
        <f t="shared" si="3"/>
        <v>0.14689013264961262</v>
      </c>
      <c r="AB33" s="58">
        <f t="shared" si="3"/>
        <v>0.10722670686726393</v>
      </c>
      <c r="AC33" s="58">
        <f t="shared" si="3"/>
        <v>7.4247171915662005E-2</v>
      </c>
      <c r="AD33" s="58">
        <f t="shared" si="3"/>
        <v>9.4543351963215283E-2</v>
      </c>
      <c r="AE33" s="58">
        <f t="shared" si="3"/>
        <v>0.14215800095510531</v>
      </c>
      <c r="AF33" s="58">
        <f t="shared" si="3"/>
        <v>0.16404735479097299</v>
      </c>
      <c r="AG33" s="58">
        <f t="shared" si="3"/>
        <v>0.12934337508543195</v>
      </c>
      <c r="AH33" s="58">
        <f t="shared" si="3"/>
        <v>0.13633025064240642</v>
      </c>
      <c r="AI33" s="58">
        <f t="shared" si="3"/>
        <v>5.6462886622182233E-2</v>
      </c>
      <c r="AJ33" s="58">
        <f t="shared" si="3"/>
        <v>0.20963638114178995</v>
      </c>
      <c r="AK33" s="58">
        <f t="shared" si="3"/>
        <v>0.30935009575314865</v>
      </c>
    </row>
    <row r="34" spans="1:37" ht="15" x14ac:dyDescent="0.25">
      <c r="A34" s="37" t="s">
        <v>366</v>
      </c>
      <c r="B34" s="36">
        <f t="shared" si="4"/>
        <v>8.4356353119078124E-3</v>
      </c>
      <c r="C34" s="36">
        <f t="shared" si="3"/>
        <v>0</v>
      </c>
      <c r="D34" s="36">
        <f t="shared" si="3"/>
        <v>0.14698238340796591</v>
      </c>
      <c r="E34" s="36">
        <f t="shared" si="3"/>
        <v>1.3151429597083035E-2</v>
      </c>
      <c r="F34" s="36">
        <f t="shared" si="3"/>
        <v>0</v>
      </c>
      <c r="G34" s="58">
        <f t="shared" si="3"/>
        <v>0</v>
      </c>
      <c r="H34" s="58">
        <f t="shared" si="3"/>
        <v>5.3754964690191798E-3</v>
      </c>
      <c r="I34" s="58">
        <f t="shared" si="3"/>
        <v>2.1024260008739842E-2</v>
      </c>
      <c r="J34" s="58">
        <f t="shared" si="3"/>
        <v>2.9653913721253252E-2</v>
      </c>
      <c r="K34" s="58">
        <f t="shared" si="3"/>
        <v>0</v>
      </c>
      <c r="L34" s="58">
        <f t="shared" si="3"/>
        <v>2.5420641168599739E-2</v>
      </c>
      <c r="M34" s="58">
        <f t="shared" si="3"/>
        <v>1.4278934293057002E-2</v>
      </c>
      <c r="N34" s="58">
        <f t="shared" si="3"/>
        <v>6.5213693873389584E-4</v>
      </c>
      <c r="O34" s="58">
        <f t="shared" si="3"/>
        <v>2.8975908195530961E-2</v>
      </c>
      <c r="P34" s="58">
        <f t="shared" si="3"/>
        <v>0</v>
      </c>
      <c r="Q34" s="58">
        <f t="shared" si="3"/>
        <v>2.1657193215693517E-2</v>
      </c>
      <c r="R34" s="58">
        <f t="shared" si="3"/>
        <v>0</v>
      </c>
      <c r="S34" s="58">
        <f t="shared" si="3"/>
        <v>0</v>
      </c>
      <c r="T34" s="58">
        <f t="shared" si="3"/>
        <v>1.1247978246469875E-2</v>
      </c>
      <c r="U34" s="58">
        <f t="shared" si="3"/>
        <v>0</v>
      </c>
      <c r="V34" s="58">
        <f t="shared" si="3"/>
        <v>0</v>
      </c>
      <c r="W34" s="58">
        <f t="shared" si="3"/>
        <v>0</v>
      </c>
      <c r="X34" s="58">
        <f t="shared" si="3"/>
        <v>3.7262668584958775E-2</v>
      </c>
      <c r="Y34" s="58">
        <f t="shared" si="3"/>
        <v>0</v>
      </c>
      <c r="Z34" s="58">
        <f t="shared" si="3"/>
        <v>0</v>
      </c>
      <c r="AA34" s="58">
        <f t="shared" si="3"/>
        <v>0</v>
      </c>
      <c r="AB34" s="58">
        <f t="shared" si="3"/>
        <v>0</v>
      </c>
      <c r="AC34" s="58">
        <f t="shared" si="3"/>
        <v>0</v>
      </c>
      <c r="AD34" s="58">
        <f t="shared" si="3"/>
        <v>8.7675607330552643E-2</v>
      </c>
      <c r="AE34" s="58">
        <f t="shared" si="3"/>
        <v>3.924724643770465E-2</v>
      </c>
      <c r="AF34" s="58">
        <f t="shared" si="3"/>
        <v>4.8547116959991546E-2</v>
      </c>
      <c r="AG34" s="58">
        <f t="shared" si="3"/>
        <v>1.8866480551486479E-2</v>
      </c>
      <c r="AH34" s="58">
        <f t="shared" si="3"/>
        <v>3.3734756731115111E-2</v>
      </c>
      <c r="AI34" s="58">
        <f t="shared" si="3"/>
        <v>1.2185024116299414E-2</v>
      </c>
      <c r="AJ34" s="58">
        <f t="shared" si="3"/>
        <v>0.29630500505357921</v>
      </c>
      <c r="AK34" s="58">
        <f t="shared" si="3"/>
        <v>0.43724272087803928</v>
      </c>
    </row>
    <row r="35" spans="1:37" ht="15.75" thickBot="1" x14ac:dyDescent="0.3">
      <c r="A35" s="37" t="s">
        <v>367</v>
      </c>
      <c r="B35" s="36">
        <f t="shared" si="4"/>
        <v>5.2710108177658671E-2</v>
      </c>
      <c r="C35" s="36">
        <f t="shared" si="3"/>
        <v>6.9088037899723651E-3</v>
      </c>
      <c r="D35" s="36">
        <f t="shared" si="3"/>
        <v>4.0243165318068319E-2</v>
      </c>
      <c r="E35" s="36">
        <f t="shared" si="3"/>
        <v>7.4247838009989006E-2</v>
      </c>
      <c r="F35" s="36">
        <f t="shared" si="3"/>
        <v>1.2484620379395449E-2</v>
      </c>
      <c r="G35" s="58">
        <f t="shared" si="3"/>
        <v>5.5446136333601154E-2</v>
      </c>
      <c r="H35" s="58">
        <f t="shared" si="3"/>
        <v>3.6201382018152407E-2</v>
      </c>
      <c r="I35" s="58">
        <f t="shared" si="3"/>
        <v>4.2750332376480252E-2</v>
      </c>
      <c r="J35" s="58">
        <f t="shared" si="3"/>
        <v>5.5651599475945189E-2</v>
      </c>
      <c r="K35" s="58">
        <f t="shared" si="3"/>
        <v>0</v>
      </c>
      <c r="L35" s="58">
        <f t="shared" si="3"/>
        <v>5.5847004737917478E-3</v>
      </c>
      <c r="M35" s="58">
        <f t="shared" si="3"/>
        <v>8.1497613334368234E-3</v>
      </c>
      <c r="N35" s="58">
        <f t="shared" si="3"/>
        <v>1.459634070365012E-4</v>
      </c>
      <c r="O35" s="58">
        <f t="shared" si="3"/>
        <v>2.5141727319335998E-2</v>
      </c>
      <c r="P35" s="58">
        <f t="shared" si="3"/>
        <v>4.2019819908654515E-4</v>
      </c>
      <c r="Q35" s="58">
        <f t="shared" si="3"/>
        <v>7.5518774832980917E-2</v>
      </c>
      <c r="R35" s="58">
        <f t="shared" si="3"/>
        <v>1.8567886396542402E-2</v>
      </c>
      <c r="S35" s="58">
        <f t="shared" si="3"/>
        <v>0</v>
      </c>
      <c r="T35" s="58">
        <f t="shared" si="3"/>
        <v>5.571844245803659E-3</v>
      </c>
      <c r="U35" s="58">
        <f t="shared" si="3"/>
        <v>2.7877987867999932E-2</v>
      </c>
      <c r="V35" s="58">
        <f t="shared" si="3"/>
        <v>1.1328924121295717E-2</v>
      </c>
      <c r="W35" s="58">
        <f t="shared" si="3"/>
        <v>1.2687495616985577E-2</v>
      </c>
      <c r="X35" s="58">
        <f t="shared" si="3"/>
        <v>3.5917967452009175E-2</v>
      </c>
      <c r="Y35" s="58">
        <f t="shared" si="3"/>
        <v>3.552648794590145E-2</v>
      </c>
      <c r="Z35" s="58">
        <f t="shared" si="3"/>
        <v>0</v>
      </c>
      <c r="AA35" s="58">
        <f t="shared" si="3"/>
        <v>0</v>
      </c>
      <c r="AB35" s="58">
        <f t="shared" si="3"/>
        <v>7.4963088019015947E-3</v>
      </c>
      <c r="AC35" s="58">
        <f t="shared" si="3"/>
        <v>0</v>
      </c>
      <c r="AD35" s="58">
        <f t="shared" si="3"/>
        <v>9.6796212123938501E-3</v>
      </c>
      <c r="AE35" s="58">
        <f t="shared" si="3"/>
        <v>3.8097855646415171E-2</v>
      </c>
      <c r="AF35" s="58">
        <f t="shared" si="3"/>
        <v>1.0697109032292162E-3</v>
      </c>
      <c r="AG35" s="58">
        <f t="shared" si="3"/>
        <v>2.4366963437546584E-2</v>
      </c>
      <c r="AH35" s="58">
        <f t="shared" si="3"/>
        <v>2.7906880090345344E-2</v>
      </c>
      <c r="AI35" s="58">
        <f t="shared" si="3"/>
        <v>1.9782827011532798E-2</v>
      </c>
      <c r="AJ35" s="58">
        <f t="shared" si="3"/>
        <v>3.6329693638720937E-3</v>
      </c>
      <c r="AK35" s="58">
        <f t="shared" si="3"/>
        <v>5.3609941865097955E-3</v>
      </c>
    </row>
    <row r="36" spans="1:37" ht="13.5" thickBot="1" x14ac:dyDescent="0.25">
      <c r="A36" s="24" t="s">
        <v>355</v>
      </c>
      <c r="B36" s="38">
        <f t="shared" si="4"/>
        <v>0.19314797983245871</v>
      </c>
      <c r="C36" s="38">
        <f t="shared" si="3"/>
        <v>3.6517962889853928E-2</v>
      </c>
      <c r="D36" s="38">
        <f t="shared" si="3"/>
        <v>0.32163862993410547</v>
      </c>
      <c r="E36" s="38">
        <f t="shared" si="3"/>
        <v>0.17978216684048312</v>
      </c>
      <c r="F36" s="38">
        <f t="shared" si="3"/>
        <v>0.19939127933748879</v>
      </c>
      <c r="G36" s="38">
        <f t="shared" si="3"/>
        <v>0.28134785037469567</v>
      </c>
      <c r="H36" s="38">
        <f t="shared" si="3"/>
        <v>0.16306218116230728</v>
      </c>
      <c r="I36" s="38">
        <f t="shared" si="3"/>
        <v>0.27424881371321275</v>
      </c>
      <c r="J36" s="38">
        <f t="shared" si="3"/>
        <v>0.23601166093801307</v>
      </c>
      <c r="K36" s="38">
        <f t="shared" si="3"/>
        <v>0.12903148706721415</v>
      </c>
      <c r="L36" s="38">
        <f t="shared" si="3"/>
        <v>0.21202652371323163</v>
      </c>
      <c r="M36" s="38">
        <f t="shared" si="3"/>
        <v>0.16523933679909156</v>
      </c>
      <c r="N36" s="38">
        <f t="shared" si="3"/>
        <v>7.4801547713276503E-2</v>
      </c>
      <c r="O36" s="38">
        <f t="shared" si="3"/>
        <v>0.28644618286810469</v>
      </c>
      <c r="P36" s="38">
        <f t="shared" si="3"/>
        <v>7.654255692658446E-2</v>
      </c>
      <c r="Q36" s="38">
        <f t="shared" si="3"/>
        <v>0.24712172782536951</v>
      </c>
      <c r="R36" s="38">
        <f t="shared" si="3"/>
        <v>3.2818611860763743E-2</v>
      </c>
      <c r="S36" s="38">
        <f t="shared" si="3"/>
        <v>6.5115395405381013E-2</v>
      </c>
      <c r="T36" s="38">
        <f t="shared" si="3"/>
        <v>6.6622738557800321E-2</v>
      </c>
      <c r="U36" s="38">
        <f t="shared" si="3"/>
        <v>0.43787714411878959</v>
      </c>
      <c r="V36" s="38">
        <f t="shared" si="3"/>
        <v>0.17337710783105717</v>
      </c>
      <c r="W36" s="38">
        <f t="shared" si="3"/>
        <v>0.19416859642984227</v>
      </c>
      <c r="X36" s="38">
        <f t="shared" si="3"/>
        <v>0.14163659240730619</v>
      </c>
      <c r="Y36" s="38">
        <f t="shared" si="3"/>
        <v>0.55800745968177101</v>
      </c>
      <c r="Z36" s="38">
        <f t="shared" si="3"/>
        <v>7.6669215913744024E-2</v>
      </c>
      <c r="AA36" s="38">
        <f t="shared" si="3"/>
        <v>0.14689013264961262</v>
      </c>
      <c r="AB36" s="38">
        <f t="shared" si="3"/>
        <v>0.11472301566916553</v>
      </c>
      <c r="AC36" s="38">
        <f t="shared" si="3"/>
        <v>7.4247171915662005E-2</v>
      </c>
      <c r="AD36" s="38">
        <f t="shared" si="3"/>
        <v>0.19189858050616176</v>
      </c>
      <c r="AE36" s="38">
        <f t="shared" si="3"/>
        <v>0.21950310303922513</v>
      </c>
      <c r="AF36" s="38">
        <f t="shared" si="3"/>
        <v>0.21366418265419376</v>
      </c>
      <c r="AG36" s="38">
        <f t="shared" si="3"/>
        <v>0.17257681907446501</v>
      </c>
      <c r="AH36" s="38">
        <f t="shared" si="3"/>
        <v>0.1979718874638669</v>
      </c>
      <c r="AI36" s="38">
        <f t="shared" si="3"/>
        <v>8.8430737750014435E-2</v>
      </c>
      <c r="AJ36" s="38">
        <f t="shared" si="3"/>
        <v>0.50957435555924124</v>
      </c>
      <c r="AK36" s="38">
        <f t="shared" si="3"/>
        <v>0.75195381081769774</v>
      </c>
    </row>
    <row r="37" spans="1:37" ht="13.5" thickBot="1" x14ac:dyDescent="0.25">
      <c r="A37" s="26" t="s">
        <v>3</v>
      </c>
      <c r="B37" s="39">
        <f t="shared" si="4"/>
        <v>1</v>
      </c>
      <c r="C37" s="39">
        <f t="shared" si="3"/>
        <v>1</v>
      </c>
      <c r="D37" s="39">
        <f t="shared" si="3"/>
        <v>1</v>
      </c>
      <c r="E37" s="39">
        <f t="shared" si="3"/>
        <v>1</v>
      </c>
      <c r="F37" s="39">
        <f t="shared" si="3"/>
        <v>1</v>
      </c>
      <c r="G37" s="59">
        <f t="shared" si="3"/>
        <v>1</v>
      </c>
      <c r="H37" s="59">
        <f t="shared" si="3"/>
        <v>1</v>
      </c>
      <c r="I37" s="59">
        <f t="shared" si="3"/>
        <v>1</v>
      </c>
      <c r="J37" s="59">
        <f t="shared" si="3"/>
        <v>1</v>
      </c>
      <c r="K37" s="59">
        <f t="shared" si="3"/>
        <v>1</v>
      </c>
      <c r="L37" s="59">
        <f t="shared" si="3"/>
        <v>1</v>
      </c>
      <c r="M37" s="59">
        <f t="shared" si="3"/>
        <v>1</v>
      </c>
      <c r="N37" s="59">
        <f t="shared" si="3"/>
        <v>1</v>
      </c>
      <c r="O37" s="59">
        <f t="shared" si="3"/>
        <v>1</v>
      </c>
      <c r="P37" s="59">
        <f t="shared" si="3"/>
        <v>1</v>
      </c>
      <c r="Q37" s="59">
        <f t="shared" si="3"/>
        <v>1</v>
      </c>
      <c r="R37" s="59">
        <f t="shared" si="3"/>
        <v>1</v>
      </c>
      <c r="S37" s="59">
        <f t="shared" si="3"/>
        <v>1</v>
      </c>
      <c r="T37" s="59">
        <f t="shared" si="3"/>
        <v>1</v>
      </c>
      <c r="U37" s="59">
        <f t="shared" si="3"/>
        <v>1</v>
      </c>
      <c r="V37" s="59">
        <f t="shared" si="3"/>
        <v>1</v>
      </c>
      <c r="W37" s="59">
        <f t="shared" si="3"/>
        <v>1</v>
      </c>
      <c r="X37" s="59">
        <f t="shared" si="3"/>
        <v>1</v>
      </c>
      <c r="Y37" s="59">
        <f t="shared" si="3"/>
        <v>1</v>
      </c>
      <c r="Z37" s="59">
        <f t="shared" si="3"/>
        <v>1</v>
      </c>
      <c r="AA37" s="59">
        <f t="shared" si="3"/>
        <v>1</v>
      </c>
      <c r="AB37" s="59">
        <f t="shared" si="3"/>
        <v>1</v>
      </c>
      <c r="AC37" s="59">
        <f t="shared" si="3"/>
        <v>1</v>
      </c>
      <c r="AD37" s="59">
        <f t="shared" si="3"/>
        <v>1</v>
      </c>
      <c r="AE37" s="59">
        <f t="shared" si="3"/>
        <v>1</v>
      </c>
      <c r="AF37" s="59">
        <f t="shared" si="3"/>
        <v>1</v>
      </c>
      <c r="AG37" s="59">
        <f t="shared" si="3"/>
        <v>1</v>
      </c>
      <c r="AH37" s="59">
        <f t="shared" si="3"/>
        <v>1</v>
      </c>
      <c r="AI37" s="59">
        <f t="shared" si="3"/>
        <v>1</v>
      </c>
      <c r="AJ37" s="59">
        <f t="shared" si="3"/>
        <v>1</v>
      </c>
      <c r="AK37" s="59">
        <f t="shared" si="3"/>
        <v>1</v>
      </c>
    </row>
  </sheetData>
  <mergeCells count="3">
    <mergeCell ref="A2:AK2"/>
    <mergeCell ref="A3:AK3"/>
    <mergeCell ref="A23:AK2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A22" sqref="A22:XFD22"/>
    </sheetView>
  </sheetViews>
  <sheetFormatPr baseColWidth="10" defaultRowHeight="12.75" x14ac:dyDescent="0.2"/>
  <cols>
    <col min="1" max="1" width="27.85546875" bestFit="1" customWidth="1"/>
    <col min="2" max="3" width="11.85546875" bestFit="1" customWidth="1"/>
    <col min="5" max="5" width="11.85546875" bestFit="1" customWidth="1"/>
    <col min="6" max="6" width="13" bestFit="1" customWidth="1"/>
    <col min="7" max="7" width="11.85546875" bestFit="1" customWidth="1"/>
    <col min="8" max="8" width="13" bestFit="1" customWidth="1"/>
    <col min="9" max="10" width="11.85546875" bestFit="1" customWidth="1"/>
  </cols>
  <sheetData>
    <row r="1" spans="1:10" ht="13.5" thickBot="1" x14ac:dyDescent="0.25"/>
    <row r="2" spans="1:10" ht="15" x14ac:dyDescent="0.2">
      <c r="A2" s="157" t="s">
        <v>453</v>
      </c>
      <c r="B2" s="158"/>
      <c r="C2" s="158"/>
      <c r="D2" s="158"/>
      <c r="E2" s="158"/>
      <c r="F2" s="158"/>
      <c r="G2" s="158"/>
      <c r="H2" s="158"/>
      <c r="I2" s="158"/>
      <c r="J2" s="159"/>
    </row>
    <row r="3" spans="1:10" ht="15.75" thickBot="1" x14ac:dyDescent="0.25">
      <c r="A3" s="154" t="s">
        <v>369</v>
      </c>
      <c r="B3" s="155"/>
      <c r="C3" s="155"/>
      <c r="D3" s="155"/>
      <c r="E3" s="155"/>
      <c r="F3" s="155"/>
      <c r="G3" s="155"/>
      <c r="H3" s="155"/>
      <c r="I3" s="155"/>
      <c r="J3" s="156"/>
    </row>
    <row r="4" spans="1:10" ht="38.25" x14ac:dyDescent="0.2">
      <c r="A4" s="14" t="s">
        <v>346</v>
      </c>
      <c r="B4" s="15" t="s">
        <v>196</v>
      </c>
      <c r="C4" s="15" t="s">
        <v>196</v>
      </c>
      <c r="D4" s="15" t="s">
        <v>394</v>
      </c>
      <c r="E4" s="15" t="s">
        <v>395</v>
      </c>
      <c r="F4" s="15" t="s">
        <v>79</v>
      </c>
      <c r="G4" s="15" t="s">
        <v>79</v>
      </c>
      <c r="H4" s="15" t="s">
        <v>76</v>
      </c>
      <c r="I4" s="16" t="s">
        <v>305</v>
      </c>
      <c r="J4" s="16" t="s">
        <v>396</v>
      </c>
    </row>
    <row r="5" spans="1:10" x14ac:dyDescent="0.2">
      <c r="A5" s="17" t="s">
        <v>349</v>
      </c>
      <c r="B5" s="43" t="s">
        <v>198</v>
      </c>
      <c r="C5" s="43" t="s">
        <v>163</v>
      </c>
      <c r="D5" s="43" t="s">
        <v>71</v>
      </c>
      <c r="E5" s="43" t="s">
        <v>8</v>
      </c>
      <c r="F5" s="43" t="s">
        <v>83</v>
      </c>
      <c r="G5" s="43" t="s">
        <v>82</v>
      </c>
      <c r="H5" s="43" t="s">
        <v>78</v>
      </c>
      <c r="I5" s="44" t="s">
        <v>98</v>
      </c>
      <c r="J5" s="44" t="s">
        <v>81</v>
      </c>
    </row>
    <row r="6" spans="1:10" x14ac:dyDescent="0.2">
      <c r="A6" s="20" t="s">
        <v>350</v>
      </c>
      <c r="B6" s="45">
        <v>630220</v>
      </c>
      <c r="C6" s="45">
        <v>630400</v>
      </c>
      <c r="D6" s="45">
        <v>115415</v>
      </c>
      <c r="E6" s="45">
        <v>216759.2</v>
      </c>
      <c r="F6" s="45">
        <v>140976</v>
      </c>
      <c r="G6" s="45">
        <v>252105</v>
      </c>
      <c r="H6" s="45">
        <v>4669748</v>
      </c>
      <c r="I6" s="46">
        <v>1036593</v>
      </c>
      <c r="J6" s="46">
        <v>437737.75</v>
      </c>
    </row>
    <row r="7" spans="1:10" x14ac:dyDescent="0.2">
      <c r="A7" s="20" t="s">
        <v>351</v>
      </c>
      <c r="B7" s="45">
        <v>113800</v>
      </c>
      <c r="C7" s="45">
        <v>113800</v>
      </c>
      <c r="D7" s="45">
        <v>19448.5</v>
      </c>
      <c r="E7" s="45">
        <v>58744.6</v>
      </c>
      <c r="F7" s="45">
        <v>18037</v>
      </c>
      <c r="G7" s="45">
        <v>32256</v>
      </c>
      <c r="H7" s="45">
        <v>827668</v>
      </c>
      <c r="I7" s="46">
        <v>85287</v>
      </c>
      <c r="J7" s="46">
        <v>57049.25</v>
      </c>
    </row>
    <row r="8" spans="1:10" x14ac:dyDescent="0.2">
      <c r="A8" s="20" t="s">
        <v>352</v>
      </c>
      <c r="B8" s="45">
        <v>86350</v>
      </c>
      <c r="C8" s="45">
        <v>85320</v>
      </c>
      <c r="D8" s="45">
        <v>15191</v>
      </c>
      <c r="E8" s="45">
        <v>23785.8</v>
      </c>
      <c r="F8" s="45">
        <v>47697</v>
      </c>
      <c r="G8" s="45">
        <v>85295</v>
      </c>
      <c r="H8" s="45">
        <v>849678</v>
      </c>
      <c r="I8" s="46">
        <v>88872</v>
      </c>
      <c r="J8" s="46">
        <v>49374.75</v>
      </c>
    </row>
    <row r="9" spans="1:10" x14ac:dyDescent="0.2">
      <c r="A9" s="20" t="s">
        <v>335</v>
      </c>
      <c r="B9" s="45">
        <v>307294</v>
      </c>
      <c r="C9" s="45">
        <v>537033</v>
      </c>
      <c r="D9" s="45">
        <v>67697</v>
      </c>
      <c r="E9" s="45">
        <v>88103.6</v>
      </c>
      <c r="F9" s="45">
        <v>165636</v>
      </c>
      <c r="G9" s="45">
        <v>296204</v>
      </c>
      <c r="H9" s="45">
        <v>2086427</v>
      </c>
      <c r="I9" s="46">
        <v>45822</v>
      </c>
      <c r="J9" s="46">
        <v>222842</v>
      </c>
    </row>
    <row r="10" spans="1:10" x14ac:dyDescent="0.2">
      <c r="A10" s="20" t="s">
        <v>336</v>
      </c>
      <c r="B10" s="45">
        <v>13962</v>
      </c>
      <c r="C10" s="45">
        <v>13962</v>
      </c>
      <c r="D10" s="45">
        <v>0</v>
      </c>
      <c r="E10" s="45">
        <v>0</v>
      </c>
      <c r="F10" s="45">
        <v>374194</v>
      </c>
      <c r="G10" s="45">
        <v>669163</v>
      </c>
      <c r="H10" s="45">
        <v>0</v>
      </c>
      <c r="I10" s="46">
        <v>0</v>
      </c>
      <c r="J10" s="46">
        <v>110561</v>
      </c>
    </row>
    <row r="11" spans="1:10" x14ac:dyDescent="0.2">
      <c r="A11" s="20" t="s">
        <v>337</v>
      </c>
      <c r="B11" s="45">
        <v>435423</v>
      </c>
      <c r="C11" s="45">
        <v>357107</v>
      </c>
      <c r="D11" s="45">
        <v>66747.5</v>
      </c>
      <c r="E11" s="45">
        <v>111008.2</v>
      </c>
      <c r="F11" s="45">
        <v>187157</v>
      </c>
      <c r="G11" s="45">
        <v>334690</v>
      </c>
      <c r="H11" s="45">
        <v>1738650</v>
      </c>
      <c r="I11" s="46">
        <v>546785</v>
      </c>
      <c r="J11" s="46">
        <v>301773</v>
      </c>
    </row>
    <row r="12" spans="1:10" x14ac:dyDescent="0.2">
      <c r="A12" s="20" t="s">
        <v>338</v>
      </c>
      <c r="B12" s="45">
        <v>0</v>
      </c>
      <c r="C12" s="45">
        <v>110277</v>
      </c>
      <c r="D12" s="45">
        <v>36166.5</v>
      </c>
      <c r="E12" s="45">
        <v>56991.4</v>
      </c>
      <c r="F12" s="45">
        <v>23434</v>
      </c>
      <c r="G12" s="45">
        <v>41907</v>
      </c>
      <c r="H12" s="45">
        <v>855536</v>
      </c>
      <c r="I12" s="46">
        <v>0</v>
      </c>
      <c r="J12" s="46">
        <v>9311</v>
      </c>
    </row>
    <row r="13" spans="1:10" ht="13.5" thickBot="1" x14ac:dyDescent="0.25">
      <c r="A13" s="20" t="s">
        <v>339</v>
      </c>
      <c r="B13" s="47">
        <v>233162</v>
      </c>
      <c r="C13" s="47">
        <v>0</v>
      </c>
      <c r="D13" s="47">
        <v>52427</v>
      </c>
      <c r="E13" s="47">
        <v>33133</v>
      </c>
      <c r="F13" s="47">
        <v>0</v>
      </c>
      <c r="G13" s="47">
        <v>0</v>
      </c>
      <c r="H13" s="47">
        <v>0</v>
      </c>
      <c r="I13" s="48">
        <v>0</v>
      </c>
      <c r="J13" s="48">
        <v>81623.75</v>
      </c>
    </row>
    <row r="14" spans="1:10" ht="13.5" thickBot="1" x14ac:dyDescent="0.25">
      <c r="A14" s="24" t="s">
        <v>353</v>
      </c>
      <c r="B14" s="49">
        <f>SUM(B6:B13)</f>
        <v>1820211</v>
      </c>
      <c r="C14" s="49">
        <f t="shared" ref="C14:J14" si="0">SUM(C6:C13)</f>
        <v>1847899</v>
      </c>
      <c r="D14" s="49">
        <f t="shared" si="0"/>
        <v>373092.5</v>
      </c>
      <c r="E14" s="49">
        <f t="shared" si="0"/>
        <v>588525.79999999993</v>
      </c>
      <c r="F14" s="49">
        <f t="shared" si="0"/>
        <v>957131</v>
      </c>
      <c r="G14" s="49">
        <f t="shared" si="0"/>
        <v>1711620</v>
      </c>
      <c r="H14" s="49">
        <f t="shared" si="0"/>
        <v>11027707</v>
      </c>
      <c r="I14" s="49">
        <f t="shared" si="0"/>
        <v>1803359</v>
      </c>
      <c r="J14" s="49">
        <f t="shared" si="0"/>
        <v>1270272.5</v>
      </c>
    </row>
    <row r="15" spans="1:10" x14ac:dyDescent="0.2">
      <c r="A15" s="20" t="s">
        <v>340</v>
      </c>
      <c r="B15" s="50">
        <v>382320</v>
      </c>
      <c r="C15" s="50">
        <v>340106</v>
      </c>
      <c r="D15" s="50">
        <v>22995</v>
      </c>
      <c r="E15" s="50">
        <v>145035.6</v>
      </c>
      <c r="F15" s="50">
        <v>156749</v>
      </c>
      <c r="G15" s="50">
        <v>280311</v>
      </c>
      <c r="H15" s="50">
        <v>415365</v>
      </c>
      <c r="I15" s="51">
        <v>308669</v>
      </c>
      <c r="J15" s="51">
        <v>185591.75</v>
      </c>
    </row>
    <row r="16" spans="1:10" x14ac:dyDescent="0.2">
      <c r="A16" s="20" t="s">
        <v>341</v>
      </c>
      <c r="B16" s="50">
        <v>255340</v>
      </c>
      <c r="C16" s="50">
        <v>253320</v>
      </c>
      <c r="D16" s="50">
        <v>0</v>
      </c>
      <c r="E16" s="50">
        <v>26543</v>
      </c>
      <c r="F16" s="50">
        <v>4479</v>
      </c>
      <c r="G16" s="50">
        <v>8009</v>
      </c>
      <c r="H16" s="50">
        <v>0</v>
      </c>
      <c r="I16" s="51">
        <v>781</v>
      </c>
      <c r="J16" s="51">
        <v>7783.25</v>
      </c>
    </row>
    <row r="17" spans="1:10" ht="13.5" thickBot="1" x14ac:dyDescent="0.25">
      <c r="A17" s="20" t="s">
        <v>354</v>
      </c>
      <c r="B17" s="50">
        <v>30339</v>
      </c>
      <c r="C17" s="50">
        <v>17536</v>
      </c>
      <c r="D17" s="50">
        <v>704</v>
      </c>
      <c r="E17" s="50">
        <v>1752.6</v>
      </c>
      <c r="F17" s="50">
        <v>115632</v>
      </c>
      <c r="G17" s="50">
        <v>206783</v>
      </c>
      <c r="H17" s="50">
        <v>0</v>
      </c>
      <c r="I17" s="51">
        <v>0</v>
      </c>
      <c r="J17" s="51">
        <v>59428.75</v>
      </c>
    </row>
    <row r="18" spans="1:10" ht="13.5" thickBot="1" x14ac:dyDescent="0.25">
      <c r="A18" s="24" t="s">
        <v>355</v>
      </c>
      <c r="B18" s="49">
        <f>SUM(B15:B17)</f>
        <v>667999</v>
      </c>
      <c r="C18" s="49">
        <f t="shared" ref="C18:J18" si="1">SUM(C15:C17)</f>
        <v>610962</v>
      </c>
      <c r="D18" s="49">
        <f t="shared" si="1"/>
        <v>23699</v>
      </c>
      <c r="E18" s="49">
        <f t="shared" si="1"/>
        <v>173331.20000000001</v>
      </c>
      <c r="F18" s="49">
        <f t="shared" si="1"/>
        <v>276860</v>
      </c>
      <c r="G18" s="49">
        <f t="shared" si="1"/>
        <v>495103</v>
      </c>
      <c r="H18" s="49">
        <f t="shared" si="1"/>
        <v>415365</v>
      </c>
      <c r="I18" s="49">
        <f t="shared" si="1"/>
        <v>309450</v>
      </c>
      <c r="J18" s="49">
        <f t="shared" si="1"/>
        <v>252803.75</v>
      </c>
    </row>
    <row r="19" spans="1:10" ht="13.5" thickBot="1" x14ac:dyDescent="0.25">
      <c r="A19" s="26" t="s">
        <v>3</v>
      </c>
      <c r="B19" s="52">
        <v>2488210</v>
      </c>
      <c r="C19" s="52">
        <v>2458861</v>
      </c>
      <c r="D19" s="52">
        <v>396791.5</v>
      </c>
      <c r="E19" s="52">
        <v>761857</v>
      </c>
      <c r="F19" s="52">
        <v>1233991</v>
      </c>
      <c r="G19" s="52">
        <v>2206723</v>
      </c>
      <c r="H19" s="52">
        <v>11443072</v>
      </c>
      <c r="I19" s="53">
        <v>2112809</v>
      </c>
      <c r="J19" s="53">
        <v>1523076.25</v>
      </c>
    </row>
    <row r="20" spans="1:10" x14ac:dyDescent="0.2">
      <c r="A20" s="29" t="s">
        <v>4</v>
      </c>
      <c r="B20" s="54">
        <v>687</v>
      </c>
      <c r="C20" s="54">
        <v>613</v>
      </c>
      <c r="D20" s="54">
        <v>620</v>
      </c>
      <c r="E20" s="54">
        <v>1277</v>
      </c>
      <c r="F20" s="54">
        <v>335</v>
      </c>
      <c r="G20" s="54">
        <v>598</v>
      </c>
      <c r="H20" s="54">
        <v>197</v>
      </c>
      <c r="I20" s="55">
        <v>128</v>
      </c>
      <c r="J20" s="55">
        <v>1998</v>
      </c>
    </row>
    <row r="21" spans="1:10" ht="13.5" thickBot="1" x14ac:dyDescent="0.25">
      <c r="A21" s="32" t="s">
        <v>5</v>
      </c>
      <c r="B21" s="56">
        <v>1</v>
      </c>
      <c r="C21" s="56">
        <v>1</v>
      </c>
      <c r="D21" s="56">
        <v>5</v>
      </c>
      <c r="E21" s="56">
        <v>4</v>
      </c>
      <c r="F21" s="56">
        <v>2</v>
      </c>
      <c r="G21" s="56">
        <v>2</v>
      </c>
      <c r="H21" s="56">
        <v>1</v>
      </c>
      <c r="I21" s="57">
        <v>1</v>
      </c>
      <c r="J21" s="57">
        <v>7</v>
      </c>
    </row>
    <row r="22" spans="1:10" ht="13.5" thickBot="1" x14ac:dyDescent="0.25"/>
    <row r="23" spans="1:10" ht="13.5" thickBot="1" x14ac:dyDescent="0.25">
      <c r="A23" s="160" t="s">
        <v>356</v>
      </c>
      <c r="B23" s="161"/>
      <c r="C23" s="161"/>
      <c r="D23" s="161"/>
      <c r="E23" s="161"/>
      <c r="F23" s="161"/>
      <c r="G23" s="161"/>
      <c r="H23" s="161"/>
      <c r="I23" s="161"/>
      <c r="J23" s="162"/>
    </row>
    <row r="24" spans="1:10" ht="15" x14ac:dyDescent="0.25">
      <c r="A24" s="35" t="s">
        <v>357</v>
      </c>
      <c r="B24" s="36">
        <f t="shared" ref="B24:I37" si="2">+B6/B$19</f>
        <v>0.25328248017651245</v>
      </c>
      <c r="C24" s="36">
        <f t="shared" si="2"/>
        <v>0.25637886810193827</v>
      </c>
      <c r="D24" s="36">
        <f t="shared" si="2"/>
        <v>0.29087064617059588</v>
      </c>
      <c r="E24" s="36">
        <f t="shared" si="2"/>
        <v>0.2845142854892716</v>
      </c>
      <c r="F24" s="36">
        <f t="shared" si="2"/>
        <v>0.11424394505308386</v>
      </c>
      <c r="G24" s="58">
        <f t="shared" si="2"/>
        <v>0.1142440623494657</v>
      </c>
      <c r="H24" s="58">
        <f t="shared" si="2"/>
        <v>0.40808517153435719</v>
      </c>
      <c r="I24" s="58">
        <f t="shared" si="2"/>
        <v>0.49062314672078733</v>
      </c>
      <c r="J24" s="58">
        <f t="shared" ref="J24" si="3">+J6/J$19</f>
        <v>0.28740370024153422</v>
      </c>
    </row>
    <row r="25" spans="1:10" ht="15" x14ac:dyDescent="0.25">
      <c r="A25" s="37" t="s">
        <v>358</v>
      </c>
      <c r="B25" s="36">
        <f t="shared" si="2"/>
        <v>4.573568951173735E-2</v>
      </c>
      <c r="C25" s="36">
        <f t="shared" si="2"/>
        <v>4.6281591354696339E-2</v>
      </c>
      <c r="D25" s="36">
        <f t="shared" si="2"/>
        <v>4.9014406810629761E-2</v>
      </c>
      <c r="E25" s="36">
        <f t="shared" si="2"/>
        <v>7.7107121152657249E-2</v>
      </c>
      <c r="F25" s="36">
        <f t="shared" si="2"/>
        <v>1.4616800284604993E-2</v>
      </c>
      <c r="G25" s="58">
        <f t="shared" si="2"/>
        <v>1.4617149501772538E-2</v>
      </c>
      <c r="H25" s="58">
        <f t="shared" si="2"/>
        <v>7.2329178738017197E-2</v>
      </c>
      <c r="I25" s="58">
        <f t="shared" si="2"/>
        <v>4.0366639861908957E-2</v>
      </c>
      <c r="J25" s="58">
        <f t="shared" ref="J25" si="4">+J7/J$19</f>
        <v>3.7456594835616405E-2</v>
      </c>
    </row>
    <row r="26" spans="1:10" ht="15" x14ac:dyDescent="0.25">
      <c r="A26" s="37" t="s">
        <v>359</v>
      </c>
      <c r="B26" s="36">
        <f t="shared" si="2"/>
        <v>3.4703662472218982E-2</v>
      </c>
      <c r="C26" s="36">
        <f t="shared" si="2"/>
        <v>3.4698992745014867E-2</v>
      </c>
      <c r="D26" s="36">
        <f t="shared" si="2"/>
        <v>3.8284590269700838E-2</v>
      </c>
      <c r="E26" s="36">
        <f t="shared" si="2"/>
        <v>3.1220819655132129E-2</v>
      </c>
      <c r="F26" s="36">
        <f t="shared" si="2"/>
        <v>3.865263198840186E-2</v>
      </c>
      <c r="G26" s="58">
        <f t="shared" si="2"/>
        <v>3.8652336518901556E-2</v>
      </c>
      <c r="H26" s="58">
        <f t="shared" si="2"/>
        <v>7.4252613284264926E-2</v>
      </c>
      <c r="I26" s="58">
        <f t="shared" si="2"/>
        <v>4.2063433088367193E-2</v>
      </c>
      <c r="J26" s="58">
        <f t="shared" ref="J26" si="5">+J8/J$19</f>
        <v>3.241777947755406E-2</v>
      </c>
    </row>
    <row r="27" spans="1:10" ht="15" x14ac:dyDescent="0.25">
      <c r="A27" s="37" t="s">
        <v>360</v>
      </c>
      <c r="B27" s="36">
        <f t="shared" si="2"/>
        <v>0.12350002612319699</v>
      </c>
      <c r="C27" s="36">
        <f t="shared" si="2"/>
        <v>0.2184072218803747</v>
      </c>
      <c r="D27" s="36">
        <f t="shared" si="2"/>
        <v>0.17061101359278111</v>
      </c>
      <c r="E27" s="36">
        <f t="shared" si="2"/>
        <v>0.11564322438462862</v>
      </c>
      <c r="F27" s="36">
        <f t="shared" si="2"/>
        <v>0.13422788334760952</v>
      </c>
      <c r="G27" s="58">
        <f t="shared" si="2"/>
        <v>0.1342279932732835</v>
      </c>
      <c r="H27" s="58">
        <f t="shared" si="2"/>
        <v>0.18233102090068121</v>
      </c>
      <c r="I27" s="58">
        <f t="shared" si="2"/>
        <v>2.1687715264370796E-2</v>
      </c>
      <c r="J27" s="58">
        <f t="shared" ref="J27" si="6">+J9/J$19</f>
        <v>0.14631046869780814</v>
      </c>
    </row>
    <row r="28" spans="1:10" ht="15" x14ac:dyDescent="0.25">
      <c r="A28" s="37" t="s">
        <v>361</v>
      </c>
      <c r="B28" s="36">
        <f t="shared" si="2"/>
        <v>5.6112627149637693E-3</v>
      </c>
      <c r="C28" s="36">
        <f t="shared" si="2"/>
        <v>5.678238826838931E-3</v>
      </c>
      <c r="D28" s="36">
        <f t="shared" si="2"/>
        <v>0</v>
      </c>
      <c r="E28" s="36">
        <f t="shared" si="2"/>
        <v>0</v>
      </c>
      <c r="F28" s="36">
        <f t="shared" si="2"/>
        <v>0.30323884047776684</v>
      </c>
      <c r="G28" s="58">
        <f t="shared" si="2"/>
        <v>0.30323833122689164</v>
      </c>
      <c r="H28" s="58">
        <f t="shared" si="2"/>
        <v>0</v>
      </c>
      <c r="I28" s="58">
        <f t="shared" si="2"/>
        <v>0</v>
      </c>
      <c r="J28" s="58">
        <f t="shared" ref="J28" si="7">+J10/J$19</f>
        <v>7.2590587634729378E-2</v>
      </c>
    </row>
    <row r="29" spans="1:10" ht="15" x14ac:dyDescent="0.25">
      <c r="A29" s="37" t="s">
        <v>362</v>
      </c>
      <c r="B29" s="36">
        <f t="shared" si="2"/>
        <v>0.17499447393909678</v>
      </c>
      <c r="C29" s="36">
        <f t="shared" si="2"/>
        <v>0.14523269107119111</v>
      </c>
      <c r="D29" s="36">
        <f t="shared" si="2"/>
        <v>0.16821806918746998</v>
      </c>
      <c r="E29" s="36">
        <f t="shared" si="2"/>
        <v>0.14570739653242012</v>
      </c>
      <c r="F29" s="36">
        <f t="shared" si="2"/>
        <v>0.15166804295979469</v>
      </c>
      <c r="G29" s="58">
        <f t="shared" si="2"/>
        <v>0.1516683335425425</v>
      </c>
      <c r="H29" s="58">
        <f t="shared" si="2"/>
        <v>0.15193909467667424</v>
      </c>
      <c r="I29" s="58">
        <f t="shared" si="2"/>
        <v>0.25879528154225018</v>
      </c>
      <c r="J29" s="58">
        <f t="shared" ref="J29" si="8">+J11/J$19</f>
        <v>0.19813387543795</v>
      </c>
    </row>
    <row r="30" spans="1:10" ht="15" x14ac:dyDescent="0.25">
      <c r="A30" s="37" t="s">
        <v>363</v>
      </c>
      <c r="B30" s="36">
        <f t="shared" si="2"/>
        <v>0</v>
      </c>
      <c r="C30" s="36">
        <f t="shared" si="2"/>
        <v>4.4848814146061934E-2</v>
      </c>
      <c r="D30" s="36">
        <f t="shared" si="2"/>
        <v>9.1147365807987324E-2</v>
      </c>
      <c r="E30" s="36">
        <f t="shared" si="2"/>
        <v>7.4805901894975046E-2</v>
      </c>
      <c r="F30" s="36">
        <f t="shared" si="2"/>
        <v>1.8990414030572347E-2</v>
      </c>
      <c r="G30" s="58">
        <f t="shared" si="2"/>
        <v>1.8990602807873937E-2</v>
      </c>
      <c r="H30" s="58">
        <f t="shared" si="2"/>
        <v>7.4764538753229901E-2</v>
      </c>
      <c r="I30" s="58">
        <f t="shared" si="2"/>
        <v>0</v>
      </c>
      <c r="J30" s="58">
        <f t="shared" ref="J30" si="9">+J12/J$19</f>
        <v>6.1132855298610296E-3</v>
      </c>
    </row>
    <row r="31" spans="1:10" ht="15.75" thickBot="1" x14ac:dyDescent="0.3">
      <c r="A31" s="37" t="s">
        <v>364</v>
      </c>
      <c r="B31" s="36">
        <f t="shared" si="2"/>
        <v>9.3706720895744333E-2</v>
      </c>
      <c r="C31" s="36">
        <f t="shared" si="2"/>
        <v>0</v>
      </c>
      <c r="D31" s="36">
        <f t="shared" si="2"/>
        <v>0.13212732631621393</v>
      </c>
      <c r="E31" s="36">
        <f t="shared" si="2"/>
        <v>4.3489788766133276E-2</v>
      </c>
      <c r="F31" s="36">
        <f t="shared" si="2"/>
        <v>0</v>
      </c>
      <c r="G31" s="58">
        <f t="shared" si="2"/>
        <v>0</v>
      </c>
      <c r="H31" s="58">
        <f t="shared" si="2"/>
        <v>0</v>
      </c>
      <c r="I31" s="58">
        <f t="shared" si="2"/>
        <v>0</v>
      </c>
      <c r="J31" s="58">
        <f t="shared" ref="J31" si="10">+J13/J$19</f>
        <v>5.3591374693158007E-2</v>
      </c>
    </row>
    <row r="32" spans="1:10" ht="13.5" thickBot="1" x14ac:dyDescent="0.25">
      <c r="A32" s="24" t="s">
        <v>353</v>
      </c>
      <c r="B32" s="38">
        <f t="shared" si="2"/>
        <v>0.73153431583347062</v>
      </c>
      <c r="C32" s="38">
        <f t="shared" si="2"/>
        <v>0.75152641812611609</v>
      </c>
      <c r="D32" s="38">
        <f t="shared" si="2"/>
        <v>0.94027341815537879</v>
      </c>
      <c r="E32" s="38">
        <f t="shared" si="2"/>
        <v>0.77248853787521798</v>
      </c>
      <c r="F32" s="38">
        <f t="shared" si="2"/>
        <v>0.77563855814183413</v>
      </c>
      <c r="G32" s="38">
        <f t="shared" si="2"/>
        <v>0.77563880922073136</v>
      </c>
      <c r="H32" s="38">
        <f t="shared" si="2"/>
        <v>0.96370161788722464</v>
      </c>
      <c r="I32" s="38">
        <f>+I14/I$19</f>
        <v>0.85353621647768441</v>
      </c>
      <c r="J32" s="38">
        <f>+J14/J$19</f>
        <v>0.83401766654821119</v>
      </c>
    </row>
    <row r="33" spans="1:10" ht="15" x14ac:dyDescent="0.25">
      <c r="A33" s="37" t="s">
        <v>365</v>
      </c>
      <c r="B33" s="36">
        <f t="shared" si="2"/>
        <v>0.15365262578319355</v>
      </c>
      <c r="C33" s="36">
        <f t="shared" si="2"/>
        <v>0.13831851414130364</v>
      </c>
      <c r="D33" s="36">
        <f t="shared" si="2"/>
        <v>5.7952350289761749E-2</v>
      </c>
      <c r="E33" s="36">
        <f t="shared" si="2"/>
        <v>0.19037115889202305</v>
      </c>
      <c r="F33" s="36">
        <f t="shared" si="2"/>
        <v>0.12702604800197084</v>
      </c>
      <c r="G33" s="58">
        <f t="shared" si="2"/>
        <v>0.12702591127205362</v>
      </c>
      <c r="H33" s="58">
        <f t="shared" si="2"/>
        <v>3.6298382112775314E-2</v>
      </c>
      <c r="I33" s="58">
        <f t="shared" si="2"/>
        <v>0.14609413344982911</v>
      </c>
      <c r="J33" s="58">
        <f t="shared" ref="J33" si="11">+J15/J$19</f>
        <v>0.12185322304119706</v>
      </c>
    </row>
    <row r="34" spans="1:10" ht="15" x14ac:dyDescent="0.25">
      <c r="A34" s="37" t="s">
        <v>366</v>
      </c>
      <c r="B34" s="36">
        <f t="shared" si="2"/>
        <v>0.10261995571113371</v>
      </c>
      <c r="C34" s="36">
        <f t="shared" si="2"/>
        <v>0.10302331038639435</v>
      </c>
      <c r="D34" s="36">
        <f t="shared" si="2"/>
        <v>0</v>
      </c>
      <c r="E34" s="36">
        <f t="shared" si="2"/>
        <v>3.4839871524446189E-2</v>
      </c>
      <c r="F34" s="36">
        <f t="shared" si="2"/>
        <v>3.6296861160251574E-3</v>
      </c>
      <c r="G34" s="58">
        <f t="shared" si="2"/>
        <v>3.6293635404171707E-3</v>
      </c>
      <c r="H34" s="58">
        <f t="shared" si="2"/>
        <v>0</v>
      </c>
      <c r="I34" s="58">
        <f t="shared" si="2"/>
        <v>3.6965007248643869E-4</v>
      </c>
      <c r="J34" s="58">
        <f t="shared" ref="J34" si="12">+J16/J$19</f>
        <v>5.1102169047675715E-3</v>
      </c>
    </row>
    <row r="35" spans="1:10" ht="15.75" thickBot="1" x14ac:dyDescent="0.3">
      <c r="A35" s="37" t="s">
        <v>367</v>
      </c>
      <c r="B35" s="36">
        <f t="shared" si="2"/>
        <v>1.2193102672202106E-2</v>
      </c>
      <c r="C35" s="36">
        <f t="shared" si="2"/>
        <v>7.1317573461858966E-3</v>
      </c>
      <c r="D35" s="36">
        <f t="shared" si="2"/>
        <v>1.774231554859416E-3</v>
      </c>
      <c r="E35" s="36">
        <f t="shared" si="2"/>
        <v>2.3004317083127148E-3</v>
      </c>
      <c r="F35" s="36">
        <f t="shared" si="2"/>
        <v>9.3705707740169911E-2</v>
      </c>
      <c r="G35" s="58">
        <f t="shared" si="2"/>
        <v>9.3705915966797823E-2</v>
      </c>
      <c r="H35" s="58">
        <f t="shared" si="2"/>
        <v>0</v>
      </c>
      <c r="I35" s="58">
        <f t="shared" si="2"/>
        <v>0</v>
      </c>
      <c r="J35" s="58">
        <f t="shared" ref="J35" si="13">+J17/J$19</f>
        <v>3.9018893505824152E-2</v>
      </c>
    </row>
    <row r="36" spans="1:10" ht="13.5" thickBot="1" x14ac:dyDescent="0.25">
      <c r="A36" s="24" t="s">
        <v>355</v>
      </c>
      <c r="B36" s="38">
        <f t="shared" si="2"/>
        <v>0.26846568416652933</v>
      </c>
      <c r="C36" s="38">
        <f t="shared" si="2"/>
        <v>0.24847358187388388</v>
      </c>
      <c r="D36" s="38">
        <f t="shared" si="2"/>
        <v>5.9726581844621165E-2</v>
      </c>
      <c r="E36" s="38">
        <f t="shared" si="2"/>
        <v>0.22751146212478196</v>
      </c>
      <c r="F36" s="38">
        <f t="shared" si="2"/>
        <v>0.22436144185816589</v>
      </c>
      <c r="G36" s="38">
        <f t="shared" si="2"/>
        <v>0.22436119077926864</v>
      </c>
      <c r="H36" s="38">
        <f t="shared" si="2"/>
        <v>3.6298382112775314E-2</v>
      </c>
      <c r="I36" s="38">
        <f t="shared" si="2"/>
        <v>0.14646378352231557</v>
      </c>
      <c r="J36" s="38">
        <f t="shared" ref="J36" si="14">+J18/J$19</f>
        <v>0.16598233345178878</v>
      </c>
    </row>
    <row r="37" spans="1:10" ht="13.5" thickBot="1" x14ac:dyDescent="0.25">
      <c r="A37" s="26" t="s">
        <v>3</v>
      </c>
      <c r="B37" s="39">
        <f t="shared" si="2"/>
        <v>1</v>
      </c>
      <c r="C37" s="39">
        <f t="shared" si="2"/>
        <v>1</v>
      </c>
      <c r="D37" s="39">
        <f t="shared" si="2"/>
        <v>1</v>
      </c>
      <c r="E37" s="39">
        <f t="shared" si="2"/>
        <v>1</v>
      </c>
      <c r="F37" s="39">
        <f t="shared" si="2"/>
        <v>1</v>
      </c>
      <c r="G37" s="59">
        <f t="shared" si="2"/>
        <v>1</v>
      </c>
      <c r="H37" s="59">
        <f t="shared" si="2"/>
        <v>1</v>
      </c>
      <c r="I37" s="59">
        <f>+I19/I$19</f>
        <v>1</v>
      </c>
      <c r="J37" s="59">
        <f>+J19/J$19</f>
        <v>1</v>
      </c>
    </row>
  </sheetData>
  <mergeCells count="3">
    <mergeCell ref="A3:J3"/>
    <mergeCell ref="A2:J2"/>
    <mergeCell ref="A23:J2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75F756529D5344999D0D802AAD6C9A" ma:contentTypeVersion="4" ma:contentTypeDescription="Crear nuevo documento." ma:contentTypeScope="" ma:versionID="27459195d74885395f54a37c084c0f16">
  <xsd:schema xmlns:xsd="http://www.w3.org/2001/XMLSchema" xmlns:xs="http://www.w3.org/2001/XMLSchema" xmlns:p="http://schemas.microsoft.com/office/2006/metadata/properties" xmlns:ns2="7f46df1b-c851-4487-9672-e2321d678dfc" targetNamespace="http://schemas.microsoft.com/office/2006/metadata/properties" ma:root="true" ma:fieldsID="3ce1ee72f2a1815a326f16ab0e419b7c" ns2:_="">
    <xsd:import namespace="7f46df1b-c851-4487-9672-e2321d678dfc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6df1b-c851-4487-9672-e2321d678dfc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Filtro" ma:index="9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10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1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f46df1b-c851-4487-9672-e2321d678dfc">14</Orden>
    <Descripci_x00f3_n xmlns="7f46df1b-c851-4487-9672-e2321d678dfc" xsi:nil="true"/>
    <Formato xmlns="7f46df1b-c851-4487-9672-e2321d678dfc">/Style%20Library/Images/xls.svg</Formato>
    <Filtro xmlns="7f46df1b-c851-4487-9672-e2321d678dfc">COSTOS</Filtr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60CF23-13E3-4B8D-BF8E-DE9D76E1001D}"/>
</file>

<file path=customXml/itemProps2.xml><?xml version="1.0" encoding="utf-8"?>
<ds:datastoreItem xmlns:ds="http://schemas.openxmlformats.org/officeDocument/2006/customXml" ds:itemID="{70B907B0-2275-4E4F-AC93-1D6BFEA8E021}"/>
</file>

<file path=customXml/itemProps3.xml><?xml version="1.0" encoding="utf-8"?>
<ds:datastoreItem xmlns:ds="http://schemas.openxmlformats.org/officeDocument/2006/customXml" ds:itemID="{EFBB1465-325D-4D6D-978B-6F2F4FF6DA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CONTENIDO</vt:lpstr>
      <vt:lpstr>Empresa por tipo de aeronave</vt:lpstr>
      <vt:lpstr>Cobertura</vt:lpstr>
      <vt:lpstr>Graficas</vt:lpstr>
      <vt:lpstr>PAX Regular Nacional</vt:lpstr>
      <vt:lpstr>Carga Nacional</vt:lpstr>
      <vt:lpstr>Comercial Regional</vt:lpstr>
      <vt:lpstr>Aerotaxis</vt:lpstr>
      <vt:lpstr>Trabajos Aereos Especiales</vt:lpstr>
      <vt:lpstr>Aviacion Agricola</vt:lpstr>
      <vt:lpstr>Especial de Carga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Boletín Costos de Operación I Semestre 2017</dc:title>
  <dc:creator>Julian Camilo Villar Chacon</dc:creator>
  <cp:lastModifiedBy>Amalia Perez Alzate</cp:lastModifiedBy>
  <dcterms:created xsi:type="dcterms:W3CDTF">2017-08-15T20:47:16Z</dcterms:created>
  <dcterms:modified xsi:type="dcterms:W3CDTF">2018-03-23T21:06:37Z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0x0101009975F756529D5344999D0D802AAD6C9A</vt:lpwstr>
  </property>
</Properties>
</file>